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an\OneDrive\Desktop\"/>
    </mc:Choice>
  </mc:AlternateContent>
  <xr:revisionPtr revIDLastSave="0" documentId="13_ncr:1_{870EAF3F-85C6-4BA4-A1FB-BD52F27B6C6D}" xr6:coauthVersionLast="47" xr6:coauthVersionMax="47" xr10:uidLastSave="{00000000-0000-0000-0000-000000000000}"/>
  <bookViews>
    <workbookView xWindow="-108" yWindow="-108" windowWidth="23256" windowHeight="12576" xr2:uid="{25BD3571-2B95-4276-8DAF-59CA4DD35ABB}"/>
  </bookViews>
  <sheets>
    <sheet name="Arkusz1" sheetId="1" r:id="rId1"/>
    <sheet name="Arkusz2" sheetId="2" r:id="rId2"/>
  </sheets>
  <definedNames>
    <definedName name="Kalkulator">Arkusz1!$A$3:$L$23</definedName>
    <definedName name="Test">Arkusz1!$A$3:$P$23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" l="1"/>
  <c r="J8" i="1"/>
  <c r="I8" i="1"/>
  <c r="K8" i="1" l="1"/>
  <c r="L8" i="1" s="1"/>
  <c r="E8" i="1"/>
  <c r="D8" i="1" l="1"/>
  <c r="D11" i="1" s="1"/>
  <c r="E11" i="1"/>
  <c r="C11" i="1" l="1"/>
  <c r="F8" i="1"/>
  <c r="G8" i="1" s="1"/>
  <c r="H8" i="1" s="1"/>
  <c r="F11" i="1" l="1"/>
  <c r="G11" i="1" s="1"/>
</calcChain>
</file>

<file path=xl/sharedStrings.xml><?xml version="1.0" encoding="utf-8"?>
<sst xmlns="http://schemas.openxmlformats.org/spreadsheetml/2006/main" count="47" uniqueCount="43">
  <si>
    <t>TARWAT</t>
  </si>
  <si>
    <t>Nasze zużycie w kWh</t>
  </si>
  <si>
    <t>Poziom autokonsumpcji</t>
  </si>
  <si>
    <t>Średnia roczna cena sprzedaży energii w PLN</t>
  </si>
  <si>
    <t>Moc instalacji fotowoltaicznej w kWp</t>
  </si>
  <si>
    <t>Wysokość dotacji</t>
  </si>
  <si>
    <t>Kierunek instalacji</t>
  </si>
  <si>
    <t>Południe</t>
  </si>
  <si>
    <t>Roczna produkcja kWh</t>
  </si>
  <si>
    <t>Ilość energii sprzedanej kWh</t>
  </si>
  <si>
    <t>Ilość energii kupionej kWh</t>
  </si>
  <si>
    <t>Koszt energii kupionej</t>
  </si>
  <si>
    <t>Strata/nadwyżka za energię w PLN</t>
  </si>
  <si>
    <t>Koszt instalacji po odliczeniach</t>
  </si>
  <si>
    <t>Oszczędność na opłacie dystrbucujnej i innych opłatach</t>
  </si>
  <si>
    <t>Zysk z energii sprzedanej</t>
  </si>
  <si>
    <t>Suma zysku</t>
  </si>
  <si>
    <t>Okres zwrotu w latach</t>
  </si>
  <si>
    <t>WAŻNE</t>
  </si>
  <si>
    <t>Autokonsumpcja</t>
  </si>
  <si>
    <t>Standard</t>
  </si>
  <si>
    <t>normalnie</t>
  </si>
  <si>
    <t>Podwyższona</t>
  </si>
  <si>
    <t>25%-30%</t>
  </si>
  <si>
    <t>Z magazynem</t>
  </si>
  <si>
    <t>Kolumna1</t>
  </si>
  <si>
    <t>Wsch - Zach</t>
  </si>
  <si>
    <t>Kalkulator czasu zwrotu inwestycji w instalację fotowoltaiczną</t>
  </si>
  <si>
    <t>Wybierz wartości na żółtych polach</t>
  </si>
  <si>
    <t>Średnia roczna cena netto zakupu energii w PLN</t>
  </si>
  <si>
    <t>Obliczenia</t>
  </si>
  <si>
    <t>Zwrot z inwestycji</t>
  </si>
  <si>
    <t>Średnia roczna  netto za opłatę dystrybucyjną i inne od 1 kWh</t>
  </si>
  <si>
    <t>Oszczędność na konsumpcji własnej</t>
  </si>
  <si>
    <t>Dotacja</t>
  </si>
  <si>
    <t>Ulga w PIT</t>
  </si>
  <si>
    <t>Kwota z Ulgi PIT</t>
  </si>
  <si>
    <t>programowanie pralek, zmywarek itp. instalacja wsch-zach</t>
  </si>
  <si>
    <t>Uwaga Doliczono VAT do oszczędności co przekłada się na dokładniejszy czas zwrotu</t>
  </si>
  <si>
    <r>
      <rPr>
        <b/>
        <u/>
        <sz val="11"/>
        <color theme="1"/>
        <rFont val="Calibri"/>
        <family val="2"/>
        <charset val="238"/>
        <scheme val="minor"/>
      </rPr>
      <t>Obliczamy rozliczenie energii a nie całego rachunku.</t>
    </r>
    <r>
      <rPr>
        <sz val="11"/>
        <color theme="1"/>
        <rFont val="Calibri"/>
        <family val="2"/>
        <charset val="238"/>
        <scheme val="minor"/>
      </rPr>
      <t xml:space="preserve">  Do prawidłowych obliczeń należy założyć przybliżoną wartość której się spodziewamy w kolejnych latach. Energia będzie tanieć, czy drożeć? Będą limity? Czy wzrośnie opłata dystrybucyjna itp..</t>
    </r>
  </si>
  <si>
    <t xml:space="preserve">z magazynem </t>
  </si>
  <si>
    <t>Koszt instalacji PV</t>
  </si>
  <si>
    <t>Ok 50% i więcej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</si>
</sst>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#,##0.00\ &quot;zł&quot;"/>
    <numFmt numFmtId="165" formatCode="0.0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87">
    <xf numFmtId="0" fontId="0" fillId="0" borderId="0" xfId="0"/>
    <xf numFmtId="0" fontId="2" fillId="0" borderId="0" xfId="0" applyFont="1" applyAlignment="1">
      <alignment horizontal="center" vertical="center"/>
    </xf>
    <xf numFmtId="9" fontId="0" fillId="0" borderId="0" xfId="0" applyNumberFormat="1"/>
    <xf numFmtId="2" fontId="0" fillId="0" borderId="0" xfId="0" applyNumberFormat="1"/>
    <xf numFmtId="2" fontId="0" fillId="0" borderId="0" xfId="1" applyNumberFormat="1" applyFont="1"/>
    <xf numFmtId="0" fontId="2" fillId="2" borderId="35" xfId="0" applyFont="1" applyFill="1" applyBorder="1" applyAlignment="1" applyProtection="1">
      <alignment horizontal="center" vertical="center" wrapText="1"/>
      <protection locked="0" hidden="1"/>
    </xf>
    <xf numFmtId="0" fontId="2" fillId="2" borderId="22" xfId="0" applyFont="1" applyFill="1" applyBorder="1" applyAlignment="1" applyProtection="1">
      <alignment horizontal="center" vertical="center" wrapText="1"/>
      <protection locked="0" hidden="1"/>
    </xf>
    <xf numFmtId="0" fontId="2" fillId="2" borderId="40" xfId="0" applyFont="1" applyFill="1" applyBorder="1" applyAlignment="1" applyProtection="1">
      <alignment horizontal="center" vertical="center" wrapText="1"/>
      <protection locked="0" hidden="1"/>
    </xf>
    <xf numFmtId="0" fontId="7" fillId="5" borderId="28" xfId="0" applyFont="1" applyFill="1" applyBorder="1" applyAlignment="1" applyProtection="1">
      <alignment horizontal="center" vertical="center"/>
      <protection locked="0" hidden="1"/>
    </xf>
    <xf numFmtId="9" fontId="7" fillId="5" borderId="29" xfId="0" applyNumberFormat="1" applyFont="1" applyFill="1" applyBorder="1" applyAlignment="1" applyProtection="1">
      <alignment horizontal="center" vertical="center"/>
      <protection locked="0" hidden="1"/>
    </xf>
    <xf numFmtId="2" fontId="7" fillId="5" borderId="30" xfId="0" applyNumberFormat="1" applyFont="1" applyFill="1" applyBorder="1" applyAlignment="1" applyProtection="1">
      <alignment horizontal="center" vertical="center"/>
      <protection locked="0" hidden="1"/>
    </xf>
    <xf numFmtId="1" fontId="7" fillId="5" borderId="30" xfId="1" applyNumberFormat="1" applyFont="1" applyFill="1" applyBorder="1" applyAlignment="1" applyProtection="1">
      <alignment horizontal="center" vertical="center"/>
      <protection locked="0" hidden="1"/>
    </xf>
    <xf numFmtId="9" fontId="7" fillId="5" borderId="30" xfId="0" applyNumberFormat="1" applyFont="1" applyFill="1" applyBorder="1" applyAlignment="1" applyProtection="1">
      <alignment horizontal="center" vertical="center"/>
      <protection locked="0" hidden="1"/>
    </xf>
    <xf numFmtId="0" fontId="7" fillId="5" borderId="31" xfId="0" applyFont="1" applyFill="1" applyBorder="1" applyAlignment="1" applyProtection="1">
      <alignment horizontal="center" vertical="center"/>
      <protection locked="0" hidden="1"/>
    </xf>
    <xf numFmtId="0" fontId="0" fillId="0" borderId="0" xfId="0" applyProtection="1">
      <protection locked="0" hidden="1"/>
    </xf>
    <xf numFmtId="0" fontId="2" fillId="2" borderId="2" xfId="0" applyFont="1" applyFill="1" applyBorder="1" applyAlignment="1" applyProtection="1">
      <alignment horizontal="center" vertical="center" wrapText="1"/>
      <protection locked="0" hidden="1"/>
    </xf>
    <xf numFmtId="0" fontId="2" fillId="2" borderId="3" xfId="3" applyFont="1" applyFill="1" applyBorder="1" applyAlignment="1" applyProtection="1">
      <alignment horizontal="center" vertical="center" wrapText="1"/>
      <protection locked="0" hidden="1"/>
    </xf>
    <xf numFmtId="0" fontId="2" fillId="2" borderId="3" xfId="0" applyFont="1" applyFill="1" applyBorder="1" applyAlignment="1" applyProtection="1">
      <alignment horizontal="center" vertical="center" wrapText="1"/>
      <protection locked="0" hidden="1"/>
    </xf>
    <xf numFmtId="0" fontId="2" fillId="2" borderId="14" xfId="0" applyFont="1" applyFill="1" applyBorder="1" applyAlignment="1" applyProtection="1">
      <alignment horizontal="center" vertical="center" wrapText="1"/>
      <protection locked="0" hidden="1"/>
    </xf>
    <xf numFmtId="0" fontId="2" fillId="2" borderId="18" xfId="0" applyFont="1" applyFill="1" applyBorder="1" applyAlignment="1" applyProtection="1">
      <alignment horizontal="center" vertical="center" wrapText="1"/>
      <protection locked="0" hidden="1"/>
    </xf>
    <xf numFmtId="0" fontId="2" fillId="2" borderId="16" xfId="0" applyFont="1" applyFill="1" applyBorder="1" applyAlignment="1" applyProtection="1">
      <alignment horizontal="center" vertical="center" wrapText="1"/>
      <protection locked="0" hidden="1"/>
    </xf>
    <xf numFmtId="0" fontId="2" fillId="2" borderId="4" xfId="0" applyFont="1" applyFill="1" applyBorder="1" applyAlignment="1" applyProtection="1">
      <alignment horizontal="center" vertical="center" wrapText="1"/>
      <protection locked="0" hidden="1"/>
    </xf>
    <xf numFmtId="1" fontId="0" fillId="3" borderId="5" xfId="0" applyNumberFormat="1" applyFill="1" applyBorder="1" applyAlignment="1" applyProtection="1">
      <alignment horizontal="center" vertical="center"/>
      <protection locked="0" hidden="1"/>
    </xf>
    <xf numFmtId="1" fontId="0" fillId="3" borderId="6" xfId="0" applyNumberFormat="1" applyFill="1" applyBorder="1" applyAlignment="1" applyProtection="1">
      <alignment horizontal="center" vertical="center"/>
      <protection locked="0" hidden="1"/>
    </xf>
    <xf numFmtId="1" fontId="0" fillId="3" borderId="15" xfId="0" applyNumberFormat="1" applyFill="1" applyBorder="1" applyAlignment="1" applyProtection="1">
      <alignment horizontal="center" vertical="center"/>
      <protection locked="0" hidden="1"/>
    </xf>
    <xf numFmtId="2" fontId="0" fillId="3" borderId="19" xfId="0" applyNumberFormat="1" applyFill="1" applyBorder="1" applyAlignment="1" applyProtection="1">
      <alignment horizontal="center" vertical="center"/>
      <protection locked="0" hidden="1"/>
    </xf>
    <xf numFmtId="2" fontId="0" fillId="3" borderId="17" xfId="0" applyNumberFormat="1" applyFill="1" applyBorder="1" applyAlignment="1" applyProtection="1">
      <alignment horizontal="center" vertical="center"/>
      <protection locked="0" hidden="1"/>
    </xf>
    <xf numFmtId="2" fontId="0" fillId="3" borderId="6" xfId="1" applyNumberFormat="1" applyFont="1" applyFill="1" applyBorder="1" applyAlignment="1" applyProtection="1">
      <alignment horizontal="center" vertical="center"/>
      <protection locked="0" hidden="1"/>
    </xf>
    <xf numFmtId="2" fontId="0" fillId="3" borderId="6" xfId="0" applyNumberFormat="1" applyFill="1" applyBorder="1" applyAlignment="1" applyProtection="1">
      <alignment horizontal="center" vertical="center"/>
      <protection locked="0" hidden="1"/>
    </xf>
    <xf numFmtId="2" fontId="0" fillId="3" borderId="7" xfId="0" applyNumberFormat="1" applyFill="1" applyBorder="1" applyAlignment="1" applyProtection="1">
      <alignment horizontal="center" vertical="center"/>
      <protection locked="0" hidden="1"/>
    </xf>
    <xf numFmtId="0" fontId="0" fillId="0" borderId="34" xfId="0" applyBorder="1" applyAlignment="1" applyProtection="1">
      <alignment horizontal="center" vertical="center"/>
      <protection locked="0" hidden="1"/>
    </xf>
    <xf numFmtId="0" fontId="0" fillId="0" borderId="32" xfId="0" applyBorder="1" applyAlignment="1" applyProtection="1">
      <alignment horizontal="center" vertical="center"/>
      <protection locked="0" hidden="1"/>
    </xf>
    <xf numFmtId="0" fontId="0" fillId="0" borderId="33" xfId="0" applyBorder="1" applyAlignment="1" applyProtection="1">
      <alignment horizontal="center" vertical="center"/>
      <protection locked="0" hidden="1"/>
    </xf>
    <xf numFmtId="164" fontId="0" fillId="0" borderId="0" xfId="0" applyNumberFormat="1" applyProtection="1">
      <protection locked="0" hidden="1"/>
    </xf>
    <xf numFmtId="44" fontId="0" fillId="0" borderId="0" xfId="1" applyFont="1" applyBorder="1" applyAlignment="1" applyProtection="1">
      <alignment horizontal="center" vertical="center"/>
      <protection locked="0" hidden="1"/>
    </xf>
    <xf numFmtId="164" fontId="0" fillId="0" borderId="0" xfId="1" applyNumberFormat="1" applyFont="1" applyBorder="1" applyAlignment="1" applyProtection="1">
      <alignment horizontal="center" vertical="center"/>
      <protection locked="0" hidden="1"/>
    </xf>
    <xf numFmtId="44" fontId="0" fillId="0" borderId="0" xfId="0" applyNumberFormat="1" applyAlignment="1" applyProtection="1">
      <alignment horizontal="center" vertical="center"/>
      <protection locked="0" hidden="1"/>
    </xf>
    <xf numFmtId="0" fontId="2" fillId="4" borderId="2" xfId="0" applyFont="1" applyFill="1" applyBorder="1" applyAlignment="1" applyProtection="1">
      <alignment horizontal="center" vertical="center" wrapText="1"/>
      <protection locked="0" hidden="1"/>
    </xf>
    <xf numFmtId="0" fontId="2" fillId="4" borderId="3" xfId="0" applyFont="1" applyFill="1" applyBorder="1" applyAlignment="1" applyProtection="1">
      <alignment horizontal="center" vertical="center" wrapText="1"/>
      <protection locked="0" hidden="1"/>
    </xf>
    <xf numFmtId="0" fontId="2" fillId="4" borderId="4" xfId="0" applyFont="1" applyFill="1" applyBorder="1" applyAlignment="1" applyProtection="1">
      <alignment horizontal="center" vertical="center" wrapText="1"/>
      <protection locked="0" hidden="1"/>
    </xf>
    <xf numFmtId="2" fontId="0" fillId="3" borderId="5" xfId="0" applyNumberFormat="1" applyFill="1" applyBorder="1" applyAlignment="1" applyProtection="1">
      <alignment horizontal="center" vertical="center"/>
      <protection locked="0" hidden="1"/>
    </xf>
    <xf numFmtId="165" fontId="3" fillId="3" borderId="7" xfId="0" applyNumberFormat="1" applyFont="1" applyFill="1" applyBorder="1" applyAlignment="1" applyProtection="1">
      <alignment horizontal="center" vertical="center"/>
      <protection locked="0" hidden="1"/>
    </xf>
    <xf numFmtId="0" fontId="0" fillId="3" borderId="20" xfId="0" applyFill="1" applyBorder="1" applyAlignment="1" applyProtection="1">
      <alignment horizontal="center" vertical="center"/>
      <protection locked="0" hidden="1"/>
    </xf>
    <xf numFmtId="9" fontId="0" fillId="3" borderId="1" xfId="2" applyFont="1" applyFill="1" applyBorder="1" applyAlignment="1" applyProtection="1">
      <alignment horizontal="center" vertical="center"/>
      <protection locked="0" hidden="1"/>
    </xf>
    <xf numFmtId="0" fontId="0" fillId="3" borderId="21" xfId="0" applyFill="1" applyBorder="1" applyAlignment="1" applyProtection="1">
      <alignment horizontal="center" vertical="center"/>
      <protection locked="0" hidden="1"/>
    </xf>
    <xf numFmtId="0" fontId="0" fillId="3" borderId="5" xfId="0" applyFill="1" applyBorder="1" applyAlignment="1" applyProtection="1">
      <alignment horizontal="center" vertical="center"/>
      <protection locked="0" hidden="1"/>
    </xf>
    <xf numFmtId="9" fontId="0" fillId="3" borderId="6" xfId="2" applyFont="1" applyFill="1" applyBorder="1" applyAlignment="1" applyProtection="1">
      <alignment horizontal="center" vertical="center"/>
      <protection locked="0" hidden="1"/>
    </xf>
    <xf numFmtId="0" fontId="0" fillId="3" borderId="7" xfId="0" applyFill="1" applyBorder="1" applyAlignment="1" applyProtection="1">
      <alignment horizontal="center" vertical="center" wrapText="1"/>
      <protection locked="0" hidden="1"/>
    </xf>
    <xf numFmtId="1" fontId="0" fillId="3" borderId="5" xfId="1" applyNumberFormat="1" applyFont="1" applyFill="1" applyBorder="1" applyAlignment="1" applyProtection="1">
      <alignment horizontal="center" vertical="center"/>
      <protection locked="0" hidden="1"/>
    </xf>
    <xf numFmtId="0" fontId="10" fillId="3" borderId="21" xfId="0" applyFont="1" applyFill="1" applyBorder="1" applyAlignment="1" applyProtection="1">
      <alignment horizontal="center" vertical="center" wrapText="1"/>
      <protection locked="0" hidden="1"/>
    </xf>
    <xf numFmtId="0" fontId="2" fillId="6" borderId="0" xfId="0" applyFont="1" applyFill="1" applyAlignment="1">
      <alignment horizontal="center" vertical="center" wrapText="1"/>
    </xf>
    <xf numFmtId="0" fontId="2" fillId="5" borderId="13" xfId="0" applyFont="1" applyFill="1" applyBorder="1" applyAlignment="1" applyProtection="1">
      <alignment horizontal="center" vertical="center" wrapText="1"/>
      <protection locked="0" hidden="1"/>
    </xf>
    <xf numFmtId="0" fontId="2" fillId="5" borderId="11" xfId="0" applyFont="1" applyFill="1" applyBorder="1" applyAlignment="1" applyProtection="1">
      <alignment horizontal="center" vertical="center" wrapText="1"/>
      <protection locked="0" hidden="1"/>
    </xf>
    <xf numFmtId="0" fontId="3" fillId="2" borderId="38" xfId="0" applyFont="1" applyFill="1" applyBorder="1" applyAlignment="1" applyProtection="1">
      <alignment horizontal="center" vertical="center" wrapText="1"/>
      <protection locked="0" hidden="1"/>
    </xf>
    <xf numFmtId="0" fontId="2" fillId="2" borderId="39" xfId="0" applyFont="1" applyFill="1" applyBorder="1" applyAlignment="1" applyProtection="1">
      <alignment horizontal="center" vertical="center" wrapText="1"/>
      <protection locked="0" hidden="1"/>
    </xf>
    <xf numFmtId="0" fontId="5" fillId="6" borderId="0" xfId="0" applyFont="1" applyFill="1" applyAlignment="1" applyProtection="1">
      <alignment horizontal="center" vertical="center" wrapText="1"/>
      <protection locked="0" hidden="1"/>
    </xf>
    <xf numFmtId="0" fontId="2" fillId="9" borderId="9" xfId="0" applyFont="1" applyFill="1" applyBorder="1" applyAlignment="1" applyProtection="1">
      <alignment horizontal="center" vertical="center"/>
      <protection locked="0" hidden="1"/>
    </xf>
    <xf numFmtId="0" fontId="2" fillId="9" borderId="23" xfId="0" applyFont="1" applyFill="1" applyBorder="1" applyAlignment="1" applyProtection="1">
      <alignment horizontal="center" vertical="center"/>
      <protection locked="0" hidden="1"/>
    </xf>
    <xf numFmtId="0" fontId="2" fillId="9" borderId="10" xfId="0" applyFont="1" applyFill="1" applyBorder="1" applyAlignment="1" applyProtection="1">
      <alignment horizontal="center" vertical="center"/>
      <protection locked="0" hidden="1"/>
    </xf>
    <xf numFmtId="0" fontId="9" fillId="4" borderId="9" xfId="0" applyFont="1" applyFill="1" applyBorder="1" applyAlignment="1" applyProtection="1">
      <alignment horizontal="center" vertical="center" wrapText="1"/>
      <protection locked="0" hidden="1"/>
    </xf>
    <xf numFmtId="0" fontId="9" fillId="4" borderId="10" xfId="0" applyFont="1" applyFill="1" applyBorder="1" applyAlignment="1" applyProtection="1">
      <alignment horizontal="center" vertical="center" wrapText="1"/>
      <protection locked="0" hidden="1"/>
    </xf>
    <xf numFmtId="0" fontId="8" fillId="7" borderId="26" xfId="0" applyFont="1" applyFill="1" applyBorder="1" applyAlignment="1" applyProtection="1">
      <alignment horizontal="center" vertical="center"/>
      <protection locked="0" hidden="1"/>
    </xf>
    <xf numFmtId="0" fontId="8" fillId="7" borderId="25" xfId="0" applyFont="1" applyFill="1" applyBorder="1" applyAlignment="1" applyProtection="1">
      <alignment horizontal="center" vertical="center"/>
      <protection locked="0" hidden="1"/>
    </xf>
    <xf numFmtId="0" fontId="8" fillId="7" borderId="27" xfId="0" applyFont="1" applyFill="1" applyBorder="1" applyAlignment="1" applyProtection="1">
      <alignment horizontal="center" vertical="center"/>
      <protection locked="0" hidden="1"/>
    </xf>
    <xf numFmtId="0" fontId="8" fillId="7" borderId="13" xfId="0" applyFont="1" applyFill="1" applyBorder="1" applyAlignment="1" applyProtection="1">
      <alignment horizontal="center" vertical="center"/>
      <protection locked="0" hidden="1"/>
    </xf>
    <xf numFmtId="0" fontId="8" fillId="7" borderId="11" xfId="0" applyFont="1" applyFill="1" applyBorder="1" applyAlignment="1" applyProtection="1">
      <alignment horizontal="center" vertical="center"/>
      <protection locked="0" hidden="1"/>
    </xf>
    <xf numFmtId="0" fontId="8" fillId="7" borderId="12" xfId="0" applyFont="1" applyFill="1" applyBorder="1" applyAlignment="1" applyProtection="1">
      <alignment horizontal="center" vertical="center"/>
      <protection locked="0" hidden="1"/>
    </xf>
    <xf numFmtId="0" fontId="0" fillId="3" borderId="26" xfId="0" applyFill="1" applyBorder="1" applyAlignment="1" applyProtection="1">
      <alignment horizontal="center" vertical="center" wrapText="1"/>
      <protection locked="0" hidden="1"/>
    </xf>
    <xf numFmtId="0" fontId="0" fillId="3" borderId="25" xfId="0" applyFill="1" applyBorder="1" applyAlignment="1" applyProtection="1">
      <alignment horizontal="center" vertical="center" wrapText="1"/>
      <protection locked="0" hidden="1"/>
    </xf>
    <xf numFmtId="0" fontId="0" fillId="3" borderId="27" xfId="0" applyFill="1" applyBorder="1" applyAlignment="1" applyProtection="1">
      <alignment horizontal="center" vertical="center" wrapText="1"/>
      <protection locked="0" hidden="1"/>
    </xf>
    <xf numFmtId="0" fontId="0" fillId="3" borderId="24" xfId="0" applyFill="1" applyBorder="1" applyAlignment="1" applyProtection="1">
      <alignment horizontal="center" vertical="center" wrapText="1"/>
      <protection locked="0" hidden="1"/>
    </xf>
    <xf numFmtId="0" fontId="0" fillId="3" borderId="0" xfId="0" applyFill="1" applyAlignment="1" applyProtection="1">
      <alignment horizontal="center" vertical="center" wrapText="1"/>
      <protection locked="0" hidden="1"/>
    </xf>
    <xf numFmtId="0" fontId="0" fillId="3" borderId="8" xfId="0" applyFill="1" applyBorder="1" applyAlignment="1" applyProtection="1">
      <alignment horizontal="center" vertical="center" wrapText="1"/>
      <protection locked="0" hidden="1"/>
    </xf>
    <xf numFmtId="0" fontId="0" fillId="3" borderId="13" xfId="0" applyFill="1" applyBorder="1" applyAlignment="1" applyProtection="1">
      <alignment horizontal="center" vertical="center" wrapText="1"/>
      <protection locked="0" hidden="1"/>
    </xf>
    <xf numFmtId="0" fontId="0" fillId="3" borderId="11" xfId="0" applyFill="1" applyBorder="1" applyAlignment="1" applyProtection="1">
      <alignment horizontal="center" vertical="center" wrapText="1"/>
      <protection locked="0" hidden="1"/>
    </xf>
    <xf numFmtId="0" fontId="0" fillId="3" borderId="12" xfId="0" applyFill="1" applyBorder="1" applyAlignment="1" applyProtection="1">
      <alignment horizontal="center" vertical="center" wrapText="1"/>
      <protection locked="0" hidden="1"/>
    </xf>
    <xf numFmtId="0" fontId="3" fillId="2" borderId="26" xfId="0" applyFont="1" applyFill="1" applyBorder="1" applyAlignment="1" applyProtection="1">
      <alignment horizontal="center" vertical="center"/>
      <protection locked="0" hidden="1"/>
    </xf>
    <xf numFmtId="0" fontId="3" fillId="2" borderId="27" xfId="0" applyFont="1" applyFill="1" applyBorder="1" applyAlignment="1" applyProtection="1">
      <alignment horizontal="center" vertical="center"/>
      <protection locked="0" hidden="1"/>
    </xf>
    <xf numFmtId="0" fontId="3" fillId="2" borderId="13" xfId="0" applyFont="1" applyFill="1" applyBorder="1" applyAlignment="1" applyProtection="1">
      <alignment horizontal="center" vertical="center"/>
      <protection locked="0" hidden="1"/>
    </xf>
    <xf numFmtId="0" fontId="3" fillId="2" borderId="12" xfId="0" applyFont="1" applyFill="1" applyBorder="1" applyAlignment="1" applyProtection="1">
      <alignment horizontal="center" vertical="center"/>
      <protection locked="0" hidden="1"/>
    </xf>
    <xf numFmtId="0" fontId="3" fillId="8" borderId="26" xfId="0" applyFont="1" applyFill="1" applyBorder="1" applyAlignment="1" applyProtection="1">
      <alignment horizontal="center" vertical="center" wrapText="1"/>
      <protection locked="0" hidden="1"/>
    </xf>
    <xf numFmtId="0" fontId="3" fillId="8" borderId="27" xfId="0" applyFont="1" applyFill="1" applyBorder="1" applyAlignment="1" applyProtection="1">
      <alignment horizontal="center" vertical="center" wrapText="1"/>
      <protection locked="0" hidden="1"/>
    </xf>
    <xf numFmtId="0" fontId="3" fillId="8" borderId="13" xfId="0" applyFont="1" applyFill="1" applyBorder="1" applyAlignment="1" applyProtection="1">
      <alignment horizontal="center" vertical="center" wrapText="1"/>
      <protection locked="0" hidden="1"/>
    </xf>
    <xf numFmtId="0" fontId="3" fillId="8" borderId="12" xfId="0" applyFont="1" applyFill="1" applyBorder="1" applyAlignment="1" applyProtection="1">
      <alignment horizontal="center" vertical="center" wrapText="1"/>
      <protection locked="0" hidden="1"/>
    </xf>
    <xf numFmtId="0" fontId="0" fillId="3" borderId="18" xfId="0" applyFill="1" applyBorder="1" applyAlignment="1" applyProtection="1">
      <alignment horizontal="center" vertical="center"/>
      <protection locked="0" hidden="1"/>
    </xf>
    <xf numFmtId="0" fontId="0" fillId="3" borderId="36" xfId="0" applyFill="1" applyBorder="1" applyAlignment="1" applyProtection="1">
      <alignment horizontal="center" vertical="center"/>
      <protection locked="0" hidden="1"/>
    </xf>
    <xf numFmtId="0" fontId="0" fillId="3" borderId="37" xfId="0" applyFill="1" applyBorder="1" applyAlignment="1" applyProtection="1">
      <alignment horizontal="center" vertical="center"/>
      <protection locked="0" hidden="1"/>
    </xf>
  </cellXfs>
  <cellStyles count="4">
    <cellStyle name="Normalny" xfId="0" builtinId="0"/>
    <cellStyle name="Normalny 2" xfId="3" xr:uid="{5B944EBE-F688-41E8-83D0-C861C561623D}"/>
    <cellStyle name="Procentowy" xfId="2" builtinId="5"/>
    <cellStyle name="Walutowy" xfId="1" builtinId="4"/>
  </cellStyles>
  <dxfs count="1">
    <dxf>
      <numFmt numFmtId="13" formatCode="0%"/>
    </dxf>
  </dxfs>
  <tableStyles count="0" defaultTableStyle="TableStyleMedium2" defaultPivotStyle="PivotStyleLight16"/>
  <colors>
    <mruColors>
      <color rgb="FFFF66CC"/>
      <color rgb="FFFF99FF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B0753D4-C0DF-438E-B47C-1E364B1D954E}" name="Tabela3" displayName="Tabela3" ref="B4:B7" totalsRowShown="0">
  <autoFilter ref="B4:B7" xr:uid="{FB0753D4-C0DF-438E-B47C-1E364B1D954E}"/>
  <tableColumns count="1">
    <tableColumn id="1" xr3:uid="{77998A0B-F9C7-4FFA-95C7-324B563EDF64}" name="Kolumna1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EE4B7E3-AAF8-4420-A0A5-34DCA4551063}" name="Tabela1" displayName="Tabela1" ref="D3:D85" totalsRowShown="0">
  <autoFilter ref="D3:D85" xr:uid="{AEE4B7E3-AAF8-4420-A0A5-34DCA4551063}"/>
  <tableColumns count="1">
    <tableColumn id="1" xr3:uid="{FA8602B9-828C-453A-85F1-3C065BB548BD}" name="Kolumna1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0E595-30E4-49A0-B403-C91780DD46A5}">
  <dimension ref="A1:P23"/>
  <sheetViews>
    <sheetView tabSelected="1" topLeftCell="A3" workbookViewId="0">
      <selection activeCell="G4" sqref="G4"/>
    </sheetView>
  </sheetViews>
  <sheetFormatPr defaultRowHeight="14.4" x14ac:dyDescent="0.3"/>
  <cols>
    <col min="1" max="1" width="8.88671875" customWidth="1"/>
    <col min="2" max="2" width="6.88671875" customWidth="1"/>
    <col min="3" max="3" width="15.44140625" customWidth="1"/>
    <col min="4" max="5" width="17.21875" customWidth="1"/>
    <col min="6" max="6" width="14.88671875" customWidth="1"/>
    <col min="7" max="7" width="14.5546875" customWidth="1"/>
    <col min="8" max="8" width="15.6640625" customWidth="1"/>
    <col min="9" max="9" width="12.6640625" customWidth="1"/>
    <col min="10" max="10" width="11.21875" customWidth="1"/>
    <col min="11" max="11" width="9.88671875" customWidth="1"/>
    <col min="12" max="12" width="12.88671875" customWidth="1"/>
    <col min="15" max="15" width="12.6640625" customWidth="1"/>
  </cols>
  <sheetData>
    <row r="1" spans="1:16" ht="13.2" customHeight="1" x14ac:dyDescent="0.3">
      <c r="A1" s="61" t="s">
        <v>27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3"/>
    </row>
    <row r="2" spans="1:16" ht="41.4" customHeight="1" thickBot="1" x14ac:dyDescent="0.35">
      <c r="A2" s="64"/>
      <c r="B2" s="65"/>
      <c r="C2" s="65"/>
      <c r="D2" s="65"/>
      <c r="E2" s="65"/>
      <c r="F2" s="65"/>
      <c r="G2" s="65"/>
      <c r="H2" s="65"/>
      <c r="I2" s="65"/>
      <c r="J2" s="65"/>
      <c r="K2" s="65"/>
      <c r="L2" s="66"/>
    </row>
    <row r="3" spans="1:16" ht="54" customHeight="1" thickBot="1" x14ac:dyDescent="0.35">
      <c r="A3" s="53" t="s">
        <v>0</v>
      </c>
      <c r="B3" s="54"/>
      <c r="C3" s="5" t="s">
        <v>1</v>
      </c>
      <c r="D3" s="5" t="s">
        <v>2</v>
      </c>
      <c r="E3" s="6" t="s">
        <v>29</v>
      </c>
      <c r="F3" s="6" t="s">
        <v>32</v>
      </c>
      <c r="G3" s="6" t="s">
        <v>3</v>
      </c>
      <c r="H3" s="6" t="s">
        <v>4</v>
      </c>
      <c r="I3" s="6" t="s">
        <v>41</v>
      </c>
      <c r="J3" s="6" t="s">
        <v>5</v>
      </c>
      <c r="K3" s="6" t="s">
        <v>35</v>
      </c>
      <c r="L3" s="7" t="s">
        <v>6</v>
      </c>
    </row>
    <row r="4" spans="1:16" s="1" customFormat="1" ht="42.6" customHeight="1" thickBot="1" x14ac:dyDescent="0.35">
      <c r="A4" s="51" t="s">
        <v>28</v>
      </c>
      <c r="B4" s="52"/>
      <c r="C4" s="8">
        <v>7000</v>
      </c>
      <c r="D4" s="9">
        <v>0.25</v>
      </c>
      <c r="E4" s="10">
        <v>0.69999999999999896</v>
      </c>
      <c r="F4" s="10">
        <v>0.24</v>
      </c>
      <c r="G4" s="10">
        <v>0.3</v>
      </c>
      <c r="H4" s="10">
        <v>9.9000000000000092</v>
      </c>
      <c r="I4" s="11">
        <v>33000</v>
      </c>
      <c r="J4" s="10">
        <v>6000</v>
      </c>
      <c r="K4" s="12">
        <v>0.12</v>
      </c>
      <c r="L4" s="13" t="s">
        <v>7</v>
      </c>
      <c r="M4" s="50"/>
      <c r="N4" s="50"/>
      <c r="O4" s="50"/>
      <c r="P4" s="50"/>
    </row>
    <row r="5" spans="1:16" ht="14.4" customHeight="1" thickBot="1" x14ac:dyDescent="0.3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</row>
    <row r="6" spans="1:16" ht="15" hidden="1" thickBot="1" x14ac:dyDescent="0.3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6" ht="40.950000000000003" customHeight="1" x14ac:dyDescent="0.3">
      <c r="A7" s="76" t="s">
        <v>30</v>
      </c>
      <c r="B7" s="77"/>
      <c r="C7" s="15" t="s">
        <v>8</v>
      </c>
      <c r="D7" s="16" t="s">
        <v>19</v>
      </c>
      <c r="E7" s="17" t="s">
        <v>9</v>
      </c>
      <c r="F7" s="18" t="s">
        <v>10</v>
      </c>
      <c r="G7" s="19" t="s">
        <v>11</v>
      </c>
      <c r="H7" s="20" t="s">
        <v>12</v>
      </c>
      <c r="I7" s="15" t="s">
        <v>41</v>
      </c>
      <c r="J7" s="17" t="s">
        <v>34</v>
      </c>
      <c r="K7" s="17" t="s">
        <v>36</v>
      </c>
      <c r="L7" s="21" t="s">
        <v>13</v>
      </c>
    </row>
    <row r="8" spans="1:16" ht="18" customHeight="1" thickBot="1" x14ac:dyDescent="0.35">
      <c r="A8" s="78"/>
      <c r="B8" s="79"/>
      <c r="C8" s="22">
        <f>IF(L4="Południe",H4*1000,H4*850)</f>
        <v>9900.0000000000091</v>
      </c>
      <c r="D8" s="23">
        <f>C8-E8</f>
        <v>2475.0000000000018</v>
      </c>
      <c r="E8" s="23">
        <f>C8-(C8*D4)</f>
        <v>7425.0000000000073</v>
      </c>
      <c r="F8" s="24">
        <f>C4-D8</f>
        <v>4524.9999999999982</v>
      </c>
      <c r="G8" s="25">
        <f>F8*E4</f>
        <v>3167.4999999999941</v>
      </c>
      <c r="H8" s="26">
        <f>E11-G8</f>
        <v>-939.99999999999181</v>
      </c>
      <c r="I8" s="48">
        <f>I4</f>
        <v>33000</v>
      </c>
      <c r="J8" s="27">
        <f>J4</f>
        <v>6000</v>
      </c>
      <c r="K8" s="28">
        <f>(I8-J8)*K4</f>
        <v>3240</v>
      </c>
      <c r="L8" s="29">
        <f>I8-J8-K8</f>
        <v>23760</v>
      </c>
    </row>
    <row r="9" spans="1:16" ht="18" customHeight="1" thickBot="1" x14ac:dyDescent="0.35">
      <c r="A9" s="14"/>
      <c r="B9" s="14"/>
      <c r="C9" s="30"/>
      <c r="D9" s="31"/>
      <c r="E9" s="31"/>
      <c r="F9" s="32"/>
      <c r="G9" s="33"/>
      <c r="H9" s="33"/>
      <c r="I9" s="34"/>
      <c r="J9" s="35"/>
      <c r="K9" s="36"/>
      <c r="L9" s="36"/>
    </row>
    <row r="10" spans="1:16" ht="58.2" customHeight="1" thickBot="1" x14ac:dyDescent="0.35">
      <c r="A10" s="80" t="s">
        <v>31</v>
      </c>
      <c r="B10" s="81"/>
      <c r="C10" s="37" t="s">
        <v>33</v>
      </c>
      <c r="D10" s="38" t="s">
        <v>14</v>
      </c>
      <c r="E10" s="38" t="s">
        <v>15</v>
      </c>
      <c r="F10" s="38" t="s">
        <v>16</v>
      </c>
      <c r="G10" s="39" t="s">
        <v>17</v>
      </c>
      <c r="H10" s="14"/>
      <c r="I10" s="59" t="s">
        <v>38</v>
      </c>
      <c r="J10" s="60"/>
      <c r="K10" s="14"/>
      <c r="L10" s="14"/>
    </row>
    <row r="11" spans="1:16" ht="21.6" thickBot="1" x14ac:dyDescent="0.35">
      <c r="A11" s="82"/>
      <c r="B11" s="83"/>
      <c r="C11" s="40">
        <f>(D8*E4)*(1*1.23)</f>
        <v>2130.9749999999981</v>
      </c>
      <c r="D11" s="28">
        <f>(D8*F4)*(1*1.23)</f>
        <v>730.62000000000057</v>
      </c>
      <c r="E11" s="28">
        <f>E8*G4</f>
        <v>2227.5000000000023</v>
      </c>
      <c r="F11" s="28">
        <f>C11+D11+E11</f>
        <v>5089.0950000000012</v>
      </c>
      <c r="G11" s="41">
        <f>L8/F11</f>
        <v>4.66880653632915</v>
      </c>
      <c r="H11" s="14"/>
      <c r="I11" s="14"/>
      <c r="J11" s="14"/>
      <c r="K11" s="14"/>
      <c r="L11" s="14"/>
    </row>
    <row r="12" spans="1:16" ht="13.95" customHeight="1" thickBot="1" x14ac:dyDescent="0.3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</row>
    <row r="13" spans="1:16" ht="30.6" customHeight="1" thickBot="1" x14ac:dyDescent="0.35">
      <c r="A13" s="55"/>
      <c r="B13" s="55"/>
      <c r="C13" s="84" t="s">
        <v>19</v>
      </c>
      <c r="D13" s="85"/>
      <c r="E13" s="86"/>
      <c r="F13" s="14"/>
      <c r="G13" s="56" t="s">
        <v>18</v>
      </c>
      <c r="H13" s="57"/>
      <c r="I13" s="57"/>
      <c r="J13" s="58"/>
      <c r="K13" s="14"/>
      <c r="L13" s="14"/>
    </row>
    <row r="14" spans="1:16" ht="18" customHeight="1" x14ac:dyDescent="0.3">
      <c r="A14" s="55"/>
      <c r="B14" s="55"/>
      <c r="C14" s="42" t="s">
        <v>20</v>
      </c>
      <c r="D14" s="43">
        <v>0.2</v>
      </c>
      <c r="E14" s="44" t="s">
        <v>21</v>
      </c>
      <c r="F14" s="14"/>
      <c r="G14" s="67" t="s">
        <v>39</v>
      </c>
      <c r="H14" s="68"/>
      <c r="I14" s="68"/>
      <c r="J14" s="69"/>
      <c r="K14" s="14"/>
      <c r="L14" s="14"/>
    </row>
    <row r="15" spans="1:16" ht="55.2" x14ac:dyDescent="0.3">
      <c r="A15" s="55"/>
      <c r="B15" s="55"/>
      <c r="C15" s="42" t="s">
        <v>22</v>
      </c>
      <c r="D15" s="43" t="s">
        <v>23</v>
      </c>
      <c r="E15" s="49" t="s">
        <v>37</v>
      </c>
      <c r="F15" s="14"/>
      <c r="G15" s="70"/>
      <c r="H15" s="71"/>
      <c r="I15" s="71"/>
      <c r="J15" s="72"/>
      <c r="K15" s="14"/>
      <c r="L15" s="14"/>
    </row>
    <row r="16" spans="1:16" ht="14.4" customHeight="1" thickBot="1" x14ac:dyDescent="0.35">
      <c r="A16" s="14"/>
      <c r="B16" s="14"/>
      <c r="C16" s="45" t="s">
        <v>24</v>
      </c>
      <c r="D16" s="46" t="s">
        <v>42</v>
      </c>
      <c r="E16" s="47" t="s">
        <v>40</v>
      </c>
      <c r="F16" s="14"/>
      <c r="G16" s="70"/>
      <c r="H16" s="71"/>
      <c r="I16" s="71"/>
      <c r="J16" s="72"/>
      <c r="K16" s="14"/>
      <c r="L16" s="14"/>
    </row>
    <row r="17" spans="1:12" ht="40.200000000000003" customHeight="1" thickBot="1" x14ac:dyDescent="0.35">
      <c r="A17" s="14"/>
      <c r="B17" s="14"/>
      <c r="F17" s="14"/>
      <c r="G17" s="73"/>
      <c r="H17" s="74"/>
      <c r="I17" s="74"/>
      <c r="J17" s="75"/>
      <c r="K17" s="14"/>
      <c r="L17" s="14"/>
    </row>
    <row r="18" spans="1:12" ht="14.4" customHeight="1" x14ac:dyDescent="0.3">
      <c r="A18" s="14"/>
      <c r="B18" s="14"/>
      <c r="F18" s="14"/>
      <c r="G18" s="14"/>
      <c r="H18" s="14"/>
      <c r="I18" s="14"/>
      <c r="J18" s="14"/>
      <c r="K18" s="14"/>
      <c r="L18" s="14"/>
    </row>
    <row r="19" spans="1:12" ht="61.2" customHeight="1" x14ac:dyDescent="0.3">
      <c r="A19" s="14"/>
      <c r="B19" s="14"/>
      <c r="F19" s="14"/>
      <c r="G19" s="14"/>
      <c r="H19" s="14"/>
      <c r="I19" s="14"/>
      <c r="J19" s="14"/>
      <c r="K19" s="14"/>
      <c r="L19" s="14"/>
    </row>
    <row r="20" spans="1:12" ht="26.4" customHeight="1" x14ac:dyDescent="0.3">
      <c r="A20" s="14"/>
      <c r="B20" s="14"/>
      <c r="F20" s="14"/>
      <c r="G20" s="14"/>
      <c r="H20" s="14"/>
      <c r="I20" s="14"/>
      <c r="J20" s="14"/>
      <c r="K20" s="14"/>
      <c r="L20" s="14"/>
    </row>
    <row r="22" spans="1:12" ht="11.4" customHeight="1" x14ac:dyDescent="0.3"/>
    <row r="23" spans="1:12" ht="16.95" customHeight="1" x14ac:dyDescent="0.3"/>
  </sheetData>
  <mergeCells count="11">
    <mergeCell ref="A1:L2"/>
    <mergeCell ref="G14:J17"/>
    <mergeCell ref="A7:B8"/>
    <mergeCell ref="A10:B11"/>
    <mergeCell ref="C13:E13"/>
    <mergeCell ref="M4:P4"/>
    <mergeCell ref="A4:B4"/>
    <mergeCell ref="A3:B3"/>
    <mergeCell ref="A13:B15"/>
    <mergeCell ref="G13:J13"/>
    <mergeCell ref="I10:J10"/>
  </mergeCells>
  <pageMargins left="0.7" right="0.7" top="0.75" bottom="0.75" header="0.3" footer="0.3"/>
  <pageSetup paperSize="9" orientation="portrait" horizontalDpi="360" verticalDpi="360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15AD2389-2558-4DF6-B2FF-0AD72C2CBBB0}">
          <x14:formula1>
            <xm:f>Arkusz2!$B$5:$B$6</xm:f>
          </x14:formula1>
          <xm:sqref>L4</xm:sqref>
        </x14:dataValidation>
        <x14:dataValidation type="list" allowBlank="1" showInputMessage="1" showErrorMessage="1" xr:uid="{B7E0F23F-FA66-42BC-BAFD-633367514600}">
          <x14:formula1>
            <xm:f>Arkusz2!$D$5:$D$85</xm:f>
          </x14:formula1>
          <xm:sqref>K4 D4</xm:sqref>
        </x14:dataValidation>
        <x14:dataValidation type="list" allowBlank="1" showInputMessage="1" showErrorMessage="1" xr:uid="{112D2215-A109-4E4E-A4A0-A9DD326FAF68}">
          <x14:formula1>
            <xm:f>Arkusz2!$G$4:$G$44</xm:f>
          </x14:formula1>
          <xm:sqref>J4</xm:sqref>
        </x14:dataValidation>
        <x14:dataValidation type="list" allowBlank="1" showInputMessage="1" showErrorMessage="1" xr:uid="{2402B989-D4BB-46AD-BB30-7FBA9F8BB0B4}">
          <x14:formula1>
            <xm:f>Arkusz2!$J$5:$J$156</xm:f>
          </x14:formula1>
          <xm:sqref>I4</xm:sqref>
        </x14:dataValidation>
        <x14:dataValidation type="list" allowBlank="1" showInputMessage="1" showErrorMessage="1" xr:uid="{84BD2E45-0346-4E5A-8BC7-B15F1EA651B8}">
          <x14:formula1>
            <xm:f>Arkusz2!$M$5:$M$135</xm:f>
          </x14:formula1>
          <xm:sqref>H4</xm:sqref>
        </x14:dataValidation>
        <x14:dataValidation type="list" allowBlank="1" showInputMessage="1" showErrorMessage="1" xr:uid="{E13D9D0A-100D-4E90-A1F2-F9BDE2F03B46}">
          <x14:formula1>
            <xm:f>Arkusz2!$O$5:$O$254</xm:f>
          </x14:formula1>
          <xm:sqref>G4</xm:sqref>
        </x14:dataValidation>
        <x14:dataValidation type="list" allowBlank="1" showInputMessage="1" showErrorMessage="1" xr:uid="{65171FB4-5923-4076-8EF7-E0B736665DD6}">
          <x14:formula1>
            <xm:f>Arkusz2!$L$5:$L$48</xm:f>
          </x14:formula1>
          <xm:sqref>C4</xm:sqref>
        </x14:dataValidation>
        <x14:dataValidation type="list" allowBlank="1" showInputMessage="1" showErrorMessage="1" xr:uid="{4D505908-BA8C-41F0-B4F9-38FAFCD57581}">
          <x14:formula1>
            <xm:f>Arkusz2!$H$5:$H$185</xm:f>
          </x14:formula1>
          <xm:sqref>E4 F4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233E9-7F2A-47FE-972C-1CEFF4633CAC}">
  <dimension ref="B3:O254"/>
  <sheetViews>
    <sheetView topLeftCell="A5" workbookViewId="0">
      <selection activeCell="K65" sqref="K65"/>
    </sheetView>
  </sheetViews>
  <sheetFormatPr defaultRowHeight="14.4" x14ac:dyDescent="0.3"/>
  <cols>
    <col min="2" max="2" width="12.33203125" customWidth="1"/>
    <col min="4" max="4" width="11" customWidth="1"/>
    <col min="7" max="7" width="11.88671875" style="3" bestFit="1" customWidth="1"/>
    <col min="8" max="9" width="8.88671875" style="3"/>
    <col min="10" max="10" width="11.88671875" style="3" bestFit="1" customWidth="1"/>
    <col min="11" max="15" width="8.88671875" style="3"/>
  </cols>
  <sheetData>
    <row r="3" spans="2:15" x14ac:dyDescent="0.3">
      <c r="D3" t="s">
        <v>25</v>
      </c>
    </row>
    <row r="4" spans="2:15" x14ac:dyDescent="0.3">
      <c r="B4" t="s">
        <v>25</v>
      </c>
      <c r="G4" s="4">
        <v>0</v>
      </c>
      <c r="H4" s="4"/>
    </row>
    <row r="5" spans="2:15" x14ac:dyDescent="0.3">
      <c r="B5" t="s">
        <v>7</v>
      </c>
      <c r="D5" s="2">
        <v>0</v>
      </c>
      <c r="G5" s="4">
        <v>1000</v>
      </c>
      <c r="H5" s="4">
        <v>0.2</v>
      </c>
      <c r="J5" s="4">
        <v>10000</v>
      </c>
      <c r="L5" s="3">
        <v>1000</v>
      </c>
      <c r="M5" s="3">
        <v>2</v>
      </c>
      <c r="O5" s="4">
        <v>0.01</v>
      </c>
    </row>
    <row r="6" spans="2:15" x14ac:dyDescent="0.3">
      <c r="B6" t="s">
        <v>26</v>
      </c>
      <c r="D6" s="2">
        <v>0.01</v>
      </c>
      <c r="G6" s="4">
        <v>2000</v>
      </c>
      <c r="H6" s="4">
        <v>0.21</v>
      </c>
      <c r="J6" s="4">
        <v>10500</v>
      </c>
      <c r="L6" s="3">
        <v>1500</v>
      </c>
      <c r="M6" s="3">
        <v>2.1</v>
      </c>
      <c r="O6" s="4">
        <v>0.02</v>
      </c>
    </row>
    <row r="7" spans="2:15" x14ac:dyDescent="0.3">
      <c r="D7" s="2">
        <v>0.02</v>
      </c>
      <c r="G7" s="4">
        <v>3000</v>
      </c>
      <c r="H7" s="4">
        <v>0.22</v>
      </c>
      <c r="J7" s="4">
        <v>11000</v>
      </c>
      <c r="L7" s="3">
        <v>2000</v>
      </c>
      <c r="M7" s="3">
        <v>2.2000000000000002</v>
      </c>
      <c r="O7" s="4">
        <v>0.03</v>
      </c>
    </row>
    <row r="8" spans="2:15" x14ac:dyDescent="0.3">
      <c r="D8" s="2">
        <v>0.03</v>
      </c>
      <c r="G8" s="4">
        <v>4000</v>
      </c>
      <c r="H8" s="4">
        <v>0.23</v>
      </c>
      <c r="J8" s="4">
        <v>11500</v>
      </c>
      <c r="L8" s="3">
        <v>2500</v>
      </c>
      <c r="M8" s="3">
        <v>2.2999999999999998</v>
      </c>
      <c r="O8" s="4">
        <v>0.04</v>
      </c>
    </row>
    <row r="9" spans="2:15" x14ac:dyDescent="0.3">
      <c r="D9" s="2">
        <v>0.04</v>
      </c>
      <c r="G9" s="4">
        <v>5000</v>
      </c>
      <c r="H9" s="4">
        <v>0.24</v>
      </c>
      <c r="J9" s="4">
        <v>12000</v>
      </c>
      <c r="L9" s="3">
        <v>3000</v>
      </c>
      <c r="M9" s="3">
        <v>2.4</v>
      </c>
      <c r="O9" s="4">
        <v>0.05</v>
      </c>
    </row>
    <row r="10" spans="2:15" x14ac:dyDescent="0.3">
      <c r="D10" s="2">
        <v>0.05</v>
      </c>
      <c r="G10" s="4">
        <v>6000</v>
      </c>
      <c r="H10" s="4">
        <v>0.25</v>
      </c>
      <c r="J10" s="4">
        <v>12500</v>
      </c>
      <c r="L10" s="3">
        <v>3500</v>
      </c>
      <c r="M10" s="3">
        <v>2.5</v>
      </c>
      <c r="O10" s="4">
        <v>0.06</v>
      </c>
    </row>
    <row r="11" spans="2:15" x14ac:dyDescent="0.3">
      <c r="D11" s="2">
        <v>0.06</v>
      </c>
      <c r="G11" s="4">
        <v>7000</v>
      </c>
      <c r="H11" s="4">
        <v>0.26</v>
      </c>
      <c r="J11" s="4">
        <v>13000</v>
      </c>
      <c r="L11" s="3">
        <v>4000</v>
      </c>
      <c r="M11" s="3">
        <v>2.6</v>
      </c>
      <c r="O11" s="4">
        <v>7.0000000000000007E-2</v>
      </c>
    </row>
    <row r="12" spans="2:15" x14ac:dyDescent="0.3">
      <c r="D12" s="2">
        <v>7.0000000000000007E-2</v>
      </c>
      <c r="G12" s="4">
        <v>8000</v>
      </c>
      <c r="H12" s="4">
        <v>0.27</v>
      </c>
      <c r="J12" s="4">
        <v>13500</v>
      </c>
      <c r="L12" s="3">
        <v>4500</v>
      </c>
      <c r="M12" s="3">
        <v>2.7</v>
      </c>
      <c r="O12" s="4">
        <v>0.08</v>
      </c>
    </row>
    <row r="13" spans="2:15" x14ac:dyDescent="0.3">
      <c r="D13" s="2">
        <v>0.08</v>
      </c>
      <c r="G13" s="4">
        <v>9000</v>
      </c>
      <c r="H13" s="4">
        <v>0.28000000000000003</v>
      </c>
      <c r="J13" s="4">
        <v>14000</v>
      </c>
      <c r="L13" s="3">
        <v>5000</v>
      </c>
      <c r="M13" s="3">
        <v>2.8</v>
      </c>
      <c r="O13" s="4">
        <v>0.09</v>
      </c>
    </row>
    <row r="14" spans="2:15" x14ac:dyDescent="0.3">
      <c r="D14" s="2">
        <v>0.09</v>
      </c>
      <c r="G14" s="4">
        <v>10000</v>
      </c>
      <c r="H14" s="4">
        <v>0.28999999999999998</v>
      </c>
      <c r="J14" s="4">
        <v>14500</v>
      </c>
      <c r="L14" s="3">
        <v>5500</v>
      </c>
      <c r="M14" s="3">
        <v>2.9</v>
      </c>
      <c r="O14" s="4">
        <v>0.1</v>
      </c>
    </row>
    <row r="15" spans="2:15" x14ac:dyDescent="0.3">
      <c r="D15" s="2">
        <v>0.1</v>
      </c>
      <c r="G15" s="4">
        <v>11000</v>
      </c>
      <c r="H15" s="4">
        <v>0.3</v>
      </c>
      <c r="J15" s="4">
        <v>15000</v>
      </c>
      <c r="L15" s="3">
        <v>6000</v>
      </c>
      <c r="M15" s="3">
        <v>3</v>
      </c>
      <c r="O15" s="4">
        <v>0.11</v>
      </c>
    </row>
    <row r="16" spans="2:15" x14ac:dyDescent="0.3">
      <c r="D16" s="2">
        <v>0.11</v>
      </c>
      <c r="G16" s="4">
        <v>12000</v>
      </c>
      <c r="H16" s="4">
        <v>0.31</v>
      </c>
      <c r="J16" s="4">
        <v>15500</v>
      </c>
      <c r="L16" s="3">
        <v>6500</v>
      </c>
      <c r="M16" s="3">
        <v>3.1</v>
      </c>
      <c r="O16" s="4">
        <v>0.12</v>
      </c>
    </row>
    <row r="17" spans="4:15" x14ac:dyDescent="0.3">
      <c r="D17" s="2">
        <v>0.12</v>
      </c>
      <c r="G17" s="4">
        <v>13000</v>
      </c>
      <c r="H17" s="4">
        <v>0.32</v>
      </c>
      <c r="J17" s="4">
        <v>16000</v>
      </c>
      <c r="L17" s="3">
        <v>7000</v>
      </c>
      <c r="M17" s="3">
        <v>3.2</v>
      </c>
      <c r="O17" s="4">
        <v>0.13</v>
      </c>
    </row>
    <row r="18" spans="4:15" x14ac:dyDescent="0.3">
      <c r="D18" s="2">
        <v>0.13</v>
      </c>
      <c r="G18" s="4">
        <v>14000</v>
      </c>
      <c r="H18" s="4">
        <v>0.33</v>
      </c>
      <c r="J18" s="4">
        <v>16500</v>
      </c>
      <c r="L18" s="3">
        <v>7500</v>
      </c>
      <c r="M18" s="3">
        <v>3.3</v>
      </c>
      <c r="O18" s="4">
        <v>0.14000000000000001</v>
      </c>
    </row>
    <row r="19" spans="4:15" x14ac:dyDescent="0.3">
      <c r="D19" s="2">
        <v>0.14000000000000001</v>
      </c>
      <c r="G19" s="4">
        <v>15000</v>
      </c>
      <c r="H19" s="4">
        <v>0.34</v>
      </c>
      <c r="J19" s="4">
        <v>17000</v>
      </c>
      <c r="L19" s="3">
        <v>8000</v>
      </c>
      <c r="M19" s="3">
        <v>3.4</v>
      </c>
      <c r="O19" s="4">
        <v>0.15</v>
      </c>
    </row>
    <row r="20" spans="4:15" x14ac:dyDescent="0.3">
      <c r="D20" s="2">
        <v>0.15</v>
      </c>
      <c r="G20" s="4">
        <v>16000</v>
      </c>
      <c r="H20" s="4">
        <v>0.35</v>
      </c>
      <c r="J20" s="4">
        <v>17500</v>
      </c>
      <c r="L20" s="3">
        <v>8500</v>
      </c>
      <c r="M20" s="3">
        <v>3.5</v>
      </c>
      <c r="O20" s="4">
        <v>0.16</v>
      </c>
    </row>
    <row r="21" spans="4:15" x14ac:dyDescent="0.3">
      <c r="D21" s="2">
        <v>0.16</v>
      </c>
      <c r="G21" s="4">
        <v>17000</v>
      </c>
      <c r="H21" s="4">
        <v>0.36</v>
      </c>
      <c r="J21" s="4">
        <v>18000</v>
      </c>
      <c r="L21" s="3">
        <v>9000</v>
      </c>
      <c r="M21" s="3">
        <v>3.6</v>
      </c>
      <c r="O21" s="4">
        <v>0.17</v>
      </c>
    </row>
    <row r="22" spans="4:15" x14ac:dyDescent="0.3">
      <c r="D22" s="2">
        <v>0.17</v>
      </c>
      <c r="G22" s="4">
        <v>18000</v>
      </c>
      <c r="H22" s="4">
        <v>0.37</v>
      </c>
      <c r="J22" s="4">
        <v>18500</v>
      </c>
      <c r="L22" s="3">
        <v>9500</v>
      </c>
      <c r="M22" s="3">
        <v>3.7</v>
      </c>
      <c r="O22" s="4">
        <v>0.18</v>
      </c>
    </row>
    <row r="23" spans="4:15" x14ac:dyDescent="0.3">
      <c r="D23" s="2">
        <v>0.18</v>
      </c>
      <c r="G23" s="4">
        <v>19000</v>
      </c>
      <c r="H23" s="4">
        <v>0.38</v>
      </c>
      <c r="J23" s="4">
        <v>19000</v>
      </c>
      <c r="L23" s="3">
        <v>10000</v>
      </c>
      <c r="M23" s="3">
        <v>3.8</v>
      </c>
      <c r="O23" s="4">
        <v>0.19</v>
      </c>
    </row>
    <row r="24" spans="4:15" x14ac:dyDescent="0.3">
      <c r="D24" s="2">
        <v>0.19</v>
      </c>
      <c r="G24" s="4">
        <v>20000</v>
      </c>
      <c r="H24" s="4">
        <v>0.39</v>
      </c>
      <c r="J24" s="4">
        <v>19500</v>
      </c>
      <c r="L24" s="3">
        <v>10500</v>
      </c>
      <c r="M24" s="3">
        <v>3.9</v>
      </c>
      <c r="O24" s="4">
        <v>0.2</v>
      </c>
    </row>
    <row r="25" spans="4:15" x14ac:dyDescent="0.3">
      <c r="D25" s="2">
        <v>0.2</v>
      </c>
      <c r="G25" s="4">
        <v>21000</v>
      </c>
      <c r="H25" s="4">
        <v>0.4</v>
      </c>
      <c r="J25" s="4">
        <v>20000</v>
      </c>
      <c r="L25" s="3">
        <v>11000</v>
      </c>
      <c r="M25" s="3">
        <v>4</v>
      </c>
      <c r="O25" s="4">
        <v>0.21</v>
      </c>
    </row>
    <row r="26" spans="4:15" x14ac:dyDescent="0.3">
      <c r="D26" s="2">
        <v>0.21</v>
      </c>
      <c r="G26" s="4">
        <v>22000</v>
      </c>
      <c r="H26" s="4">
        <v>0.41</v>
      </c>
      <c r="J26" s="4">
        <v>20500</v>
      </c>
      <c r="L26" s="3">
        <v>11500</v>
      </c>
      <c r="M26" s="3">
        <v>4.0999999999999996</v>
      </c>
      <c r="O26" s="4">
        <v>0.22</v>
      </c>
    </row>
    <row r="27" spans="4:15" x14ac:dyDescent="0.3">
      <c r="D27" s="2">
        <v>0.22</v>
      </c>
      <c r="G27" s="4">
        <v>23000</v>
      </c>
      <c r="H27" s="4">
        <v>0.42</v>
      </c>
      <c r="J27" s="4">
        <v>21000</v>
      </c>
      <c r="L27" s="3">
        <v>12000</v>
      </c>
      <c r="M27" s="3">
        <v>4.2</v>
      </c>
      <c r="O27" s="4">
        <v>0.23</v>
      </c>
    </row>
    <row r="28" spans="4:15" x14ac:dyDescent="0.3">
      <c r="D28" s="2">
        <v>0.23</v>
      </c>
      <c r="G28" s="4">
        <v>24000</v>
      </c>
      <c r="H28" s="4">
        <v>0.43</v>
      </c>
      <c r="J28" s="4">
        <v>21500</v>
      </c>
      <c r="L28" s="3">
        <v>12500</v>
      </c>
      <c r="M28" s="3">
        <v>4.3</v>
      </c>
      <c r="O28" s="4">
        <v>0.24</v>
      </c>
    </row>
    <row r="29" spans="4:15" x14ac:dyDescent="0.3">
      <c r="D29" s="2">
        <v>0.24</v>
      </c>
      <c r="G29" s="4">
        <v>25000</v>
      </c>
      <c r="H29" s="4">
        <v>0.44</v>
      </c>
      <c r="J29" s="4">
        <v>22000</v>
      </c>
      <c r="L29" s="3">
        <v>13000</v>
      </c>
      <c r="M29" s="3">
        <v>4.4000000000000004</v>
      </c>
      <c r="O29" s="4">
        <v>0.25</v>
      </c>
    </row>
    <row r="30" spans="4:15" x14ac:dyDescent="0.3">
      <c r="D30" s="2">
        <v>0.25</v>
      </c>
      <c r="G30" s="4">
        <v>26000</v>
      </c>
      <c r="H30" s="4">
        <v>0.45</v>
      </c>
      <c r="J30" s="4">
        <v>22500</v>
      </c>
      <c r="L30" s="3">
        <v>13500</v>
      </c>
      <c r="M30" s="3">
        <v>4.5</v>
      </c>
      <c r="O30" s="4">
        <v>0.26</v>
      </c>
    </row>
    <row r="31" spans="4:15" x14ac:dyDescent="0.3">
      <c r="D31" s="2">
        <v>0.26</v>
      </c>
      <c r="G31" s="4">
        <v>27000</v>
      </c>
      <c r="H31" s="4">
        <v>0.46</v>
      </c>
      <c r="J31" s="4">
        <v>23000</v>
      </c>
      <c r="L31" s="3">
        <v>14000</v>
      </c>
      <c r="M31" s="3">
        <v>4.5999999999999996</v>
      </c>
      <c r="O31" s="4">
        <v>0.27</v>
      </c>
    </row>
    <row r="32" spans="4:15" x14ac:dyDescent="0.3">
      <c r="D32" s="2">
        <v>0.27</v>
      </c>
      <c r="G32" s="4">
        <v>28000</v>
      </c>
      <c r="H32" s="4">
        <v>0.46999999999999897</v>
      </c>
      <c r="J32" s="4">
        <v>23500</v>
      </c>
      <c r="L32" s="3">
        <v>14500</v>
      </c>
      <c r="M32" s="3">
        <v>4.7</v>
      </c>
      <c r="O32" s="4">
        <v>0.28000000000000003</v>
      </c>
    </row>
    <row r="33" spans="4:15" x14ac:dyDescent="0.3">
      <c r="D33" s="2">
        <v>0.28000000000000003</v>
      </c>
      <c r="G33" s="4">
        <v>29000</v>
      </c>
      <c r="H33" s="4">
        <v>0.47999999999999898</v>
      </c>
      <c r="J33" s="4">
        <v>24000</v>
      </c>
      <c r="L33" s="3">
        <v>15000</v>
      </c>
      <c r="M33" s="3">
        <v>4.8</v>
      </c>
      <c r="O33" s="4">
        <v>0.28999999999999998</v>
      </c>
    </row>
    <row r="34" spans="4:15" x14ac:dyDescent="0.3">
      <c r="D34" s="2">
        <v>0.28999999999999998</v>
      </c>
      <c r="G34" s="4">
        <v>30000</v>
      </c>
      <c r="H34" s="4">
        <v>0.48999999999999899</v>
      </c>
      <c r="J34" s="4">
        <v>24500</v>
      </c>
      <c r="L34" s="3">
        <v>15500</v>
      </c>
      <c r="M34" s="3">
        <v>4.9000000000000004</v>
      </c>
      <c r="O34" s="4">
        <v>0.3</v>
      </c>
    </row>
    <row r="35" spans="4:15" x14ac:dyDescent="0.3">
      <c r="D35" s="2">
        <v>0.3</v>
      </c>
      <c r="G35" s="4">
        <v>31000</v>
      </c>
      <c r="H35" s="4">
        <v>0.499999999999999</v>
      </c>
      <c r="J35" s="4">
        <v>25000</v>
      </c>
      <c r="L35" s="3">
        <v>16000</v>
      </c>
      <c r="M35" s="3">
        <v>5</v>
      </c>
      <c r="O35" s="4">
        <v>0.31</v>
      </c>
    </row>
    <row r="36" spans="4:15" x14ac:dyDescent="0.3">
      <c r="D36" s="2">
        <v>0.31</v>
      </c>
      <c r="G36" s="4">
        <v>32000</v>
      </c>
      <c r="H36" s="4">
        <v>0.50999999999999901</v>
      </c>
      <c r="J36" s="4">
        <v>25500</v>
      </c>
      <c r="L36" s="3">
        <v>16500</v>
      </c>
      <c r="M36" s="3">
        <v>5.0999999999999996</v>
      </c>
      <c r="O36" s="4">
        <v>0.32</v>
      </c>
    </row>
    <row r="37" spans="4:15" x14ac:dyDescent="0.3">
      <c r="D37" s="2">
        <v>0.32</v>
      </c>
      <c r="G37" s="4">
        <v>33000</v>
      </c>
      <c r="H37" s="4">
        <v>0.51999999999999902</v>
      </c>
      <c r="J37" s="4">
        <v>26000</v>
      </c>
      <c r="L37" s="3">
        <v>17000</v>
      </c>
      <c r="M37" s="3">
        <v>5.2</v>
      </c>
      <c r="O37" s="4">
        <v>0.33</v>
      </c>
    </row>
    <row r="38" spans="4:15" x14ac:dyDescent="0.3">
      <c r="D38" s="2">
        <v>0.33</v>
      </c>
      <c r="G38" s="4">
        <v>34000</v>
      </c>
      <c r="H38" s="4">
        <v>0.52999999999999903</v>
      </c>
      <c r="J38" s="4">
        <v>26500</v>
      </c>
      <c r="L38" s="3">
        <v>17500</v>
      </c>
      <c r="M38" s="3">
        <v>5.3</v>
      </c>
      <c r="O38" s="4">
        <v>0.34</v>
      </c>
    </row>
    <row r="39" spans="4:15" x14ac:dyDescent="0.3">
      <c r="D39" s="2">
        <v>0.34</v>
      </c>
      <c r="G39" s="4">
        <v>35000</v>
      </c>
      <c r="H39" s="4">
        <v>0.53999999999999904</v>
      </c>
      <c r="J39" s="4">
        <v>27000</v>
      </c>
      <c r="L39" s="3">
        <v>18000</v>
      </c>
      <c r="M39" s="3">
        <v>5.4</v>
      </c>
      <c r="O39" s="4">
        <v>0.35</v>
      </c>
    </row>
    <row r="40" spans="4:15" x14ac:dyDescent="0.3">
      <c r="D40" s="2">
        <v>0.35</v>
      </c>
      <c r="G40" s="4">
        <v>36000</v>
      </c>
      <c r="H40" s="4">
        <v>0.54999999999999905</v>
      </c>
      <c r="J40" s="4">
        <v>27500</v>
      </c>
      <c r="L40" s="3">
        <v>18500</v>
      </c>
      <c r="M40" s="3">
        <v>5.5</v>
      </c>
      <c r="O40" s="4">
        <v>0.36</v>
      </c>
    </row>
    <row r="41" spans="4:15" x14ac:dyDescent="0.3">
      <c r="D41" s="2">
        <v>0.36</v>
      </c>
      <c r="G41" s="4">
        <v>37000</v>
      </c>
      <c r="H41" s="4">
        <v>0.55999999999999905</v>
      </c>
      <c r="J41" s="4">
        <v>28000</v>
      </c>
      <c r="L41" s="3">
        <v>19000</v>
      </c>
      <c r="M41" s="3">
        <v>5.6</v>
      </c>
      <c r="O41" s="4">
        <v>0.37</v>
      </c>
    </row>
    <row r="42" spans="4:15" x14ac:dyDescent="0.3">
      <c r="D42" s="2">
        <v>0.37</v>
      </c>
      <c r="G42" s="4">
        <v>38000</v>
      </c>
      <c r="H42" s="4">
        <v>0.56999999999999895</v>
      </c>
      <c r="J42" s="4">
        <v>28500</v>
      </c>
      <c r="L42" s="3">
        <v>19500</v>
      </c>
      <c r="M42" s="3">
        <v>5.7</v>
      </c>
      <c r="O42" s="4">
        <v>0.38</v>
      </c>
    </row>
    <row r="43" spans="4:15" x14ac:dyDescent="0.3">
      <c r="D43" s="2">
        <v>0.38</v>
      </c>
      <c r="G43" s="4">
        <v>39000</v>
      </c>
      <c r="H43" s="4">
        <v>0.57999999999999896</v>
      </c>
      <c r="J43" s="4">
        <v>29000</v>
      </c>
      <c r="L43" s="3">
        <v>20000</v>
      </c>
      <c r="M43" s="3">
        <v>5.8</v>
      </c>
      <c r="O43" s="4">
        <v>0.39</v>
      </c>
    </row>
    <row r="44" spans="4:15" x14ac:dyDescent="0.3">
      <c r="D44" s="2">
        <v>0.39</v>
      </c>
      <c r="G44" s="4">
        <v>40000</v>
      </c>
      <c r="H44" s="4">
        <v>0.58999999999999897</v>
      </c>
      <c r="J44" s="4">
        <v>29500</v>
      </c>
      <c r="L44" s="3">
        <v>20500</v>
      </c>
      <c r="M44" s="3">
        <v>5.9</v>
      </c>
      <c r="O44" s="4">
        <v>0.4</v>
      </c>
    </row>
    <row r="45" spans="4:15" x14ac:dyDescent="0.3">
      <c r="D45" s="2">
        <v>0.4</v>
      </c>
      <c r="H45" s="4">
        <v>0.59999999999999898</v>
      </c>
      <c r="J45" s="4">
        <v>30000</v>
      </c>
      <c r="L45" s="3">
        <v>21000</v>
      </c>
      <c r="M45" s="3">
        <v>6</v>
      </c>
      <c r="O45" s="4">
        <v>0.41</v>
      </c>
    </row>
    <row r="46" spans="4:15" x14ac:dyDescent="0.3">
      <c r="D46" s="2">
        <v>0.41</v>
      </c>
      <c r="H46" s="4">
        <v>0.60999999999999899</v>
      </c>
      <c r="J46" s="4">
        <v>30500</v>
      </c>
      <c r="L46" s="3">
        <v>21500</v>
      </c>
      <c r="M46" s="3">
        <v>6.1</v>
      </c>
      <c r="O46" s="4">
        <v>0.42</v>
      </c>
    </row>
    <row r="47" spans="4:15" x14ac:dyDescent="0.3">
      <c r="D47" s="2">
        <v>0.42</v>
      </c>
      <c r="H47" s="4">
        <v>0.619999999999999</v>
      </c>
      <c r="J47" s="4">
        <v>31000</v>
      </c>
      <c r="L47" s="3">
        <v>22000</v>
      </c>
      <c r="M47" s="3">
        <v>6.2</v>
      </c>
      <c r="O47" s="4">
        <v>0.43</v>
      </c>
    </row>
    <row r="48" spans="4:15" x14ac:dyDescent="0.3">
      <c r="D48" s="2">
        <v>0.43</v>
      </c>
      <c r="H48" s="4">
        <v>0.62999999999999901</v>
      </c>
      <c r="J48" s="4">
        <v>31500</v>
      </c>
      <c r="L48" s="3">
        <v>22500</v>
      </c>
      <c r="M48" s="3">
        <v>6.3</v>
      </c>
      <c r="O48" s="4">
        <v>0.44</v>
      </c>
    </row>
    <row r="49" spans="4:15" x14ac:dyDescent="0.3">
      <c r="D49" s="2">
        <v>0.44</v>
      </c>
      <c r="H49" s="4">
        <v>0.63999999999999901</v>
      </c>
      <c r="J49" s="4">
        <v>32000</v>
      </c>
      <c r="L49" s="3">
        <v>23000</v>
      </c>
      <c r="M49" s="3">
        <v>6.4</v>
      </c>
      <c r="O49" s="4">
        <v>0.45</v>
      </c>
    </row>
    <row r="50" spans="4:15" x14ac:dyDescent="0.3">
      <c r="D50" s="2">
        <v>0.45</v>
      </c>
      <c r="H50" s="4">
        <v>0.64999999999999902</v>
      </c>
      <c r="J50" s="4">
        <v>32500</v>
      </c>
      <c r="L50" s="3">
        <v>23500</v>
      </c>
      <c r="M50" s="3">
        <v>6.5</v>
      </c>
      <c r="O50" s="4">
        <v>0.46</v>
      </c>
    </row>
    <row r="51" spans="4:15" x14ac:dyDescent="0.3">
      <c r="D51" s="2">
        <v>0.46</v>
      </c>
      <c r="H51" s="4">
        <v>0.65999999999999903</v>
      </c>
      <c r="J51" s="4">
        <v>33000</v>
      </c>
      <c r="L51" s="3">
        <v>24000</v>
      </c>
      <c r="M51" s="3">
        <v>6.6</v>
      </c>
      <c r="O51" s="4">
        <v>0.47</v>
      </c>
    </row>
    <row r="52" spans="4:15" x14ac:dyDescent="0.3">
      <c r="D52" s="2">
        <v>0.47</v>
      </c>
      <c r="H52" s="4">
        <v>0.66999999999999904</v>
      </c>
      <c r="J52" s="4">
        <v>33500</v>
      </c>
      <c r="L52" s="3">
        <v>24500</v>
      </c>
      <c r="M52" s="3">
        <v>6.7</v>
      </c>
      <c r="O52" s="4">
        <v>0.48</v>
      </c>
    </row>
    <row r="53" spans="4:15" x14ac:dyDescent="0.3">
      <c r="D53" s="2">
        <v>0.48</v>
      </c>
      <c r="H53" s="4">
        <v>0.67999999999999905</v>
      </c>
      <c r="J53" s="4">
        <v>34000</v>
      </c>
      <c r="L53" s="3">
        <v>25000</v>
      </c>
      <c r="M53" s="3">
        <v>6.8</v>
      </c>
      <c r="O53" s="4">
        <v>0.49</v>
      </c>
    </row>
    <row r="54" spans="4:15" x14ac:dyDescent="0.3">
      <c r="D54" s="2">
        <v>0.49</v>
      </c>
      <c r="H54" s="4">
        <v>0.68999999999999895</v>
      </c>
      <c r="J54" s="4">
        <v>34500</v>
      </c>
      <c r="L54" s="3">
        <v>25500</v>
      </c>
      <c r="M54" s="3">
        <v>6.9</v>
      </c>
      <c r="O54" s="4">
        <v>0.5</v>
      </c>
    </row>
    <row r="55" spans="4:15" x14ac:dyDescent="0.3">
      <c r="D55" s="2">
        <v>0.5</v>
      </c>
      <c r="H55" s="4">
        <v>0.69999999999999896</v>
      </c>
      <c r="J55" s="4">
        <v>35000</v>
      </c>
      <c r="L55" s="3">
        <v>26000</v>
      </c>
      <c r="M55" s="3">
        <v>7</v>
      </c>
      <c r="O55" s="4">
        <v>0.51</v>
      </c>
    </row>
    <row r="56" spans="4:15" x14ac:dyDescent="0.3">
      <c r="D56" s="2">
        <v>0.51</v>
      </c>
      <c r="H56" s="4">
        <v>0.70999999999999897</v>
      </c>
      <c r="J56" s="4">
        <v>35500</v>
      </c>
      <c r="L56" s="3">
        <v>26500</v>
      </c>
      <c r="M56" s="3">
        <v>7.1</v>
      </c>
      <c r="O56" s="4">
        <v>0.52</v>
      </c>
    </row>
    <row r="57" spans="4:15" x14ac:dyDescent="0.3">
      <c r="D57" s="2">
        <v>0.52</v>
      </c>
      <c r="H57" s="4">
        <v>0.71999999999999897</v>
      </c>
      <c r="J57" s="4">
        <v>36000</v>
      </c>
      <c r="L57" s="3">
        <v>27000</v>
      </c>
      <c r="M57" s="3">
        <v>7.2</v>
      </c>
      <c r="O57" s="4">
        <v>0.53</v>
      </c>
    </row>
    <row r="58" spans="4:15" x14ac:dyDescent="0.3">
      <c r="D58" s="2">
        <v>0.53</v>
      </c>
      <c r="H58" s="4">
        <v>0.72999999999999898</v>
      </c>
      <c r="J58" s="4">
        <v>36500</v>
      </c>
      <c r="L58" s="3">
        <v>27500</v>
      </c>
      <c r="M58" s="3">
        <v>7.3</v>
      </c>
      <c r="O58" s="4">
        <v>0.54</v>
      </c>
    </row>
    <row r="59" spans="4:15" x14ac:dyDescent="0.3">
      <c r="D59" s="2">
        <v>0.54</v>
      </c>
      <c r="H59" s="4">
        <v>0.73999999999999899</v>
      </c>
      <c r="J59" s="4">
        <v>37000</v>
      </c>
      <c r="L59" s="3">
        <v>28000</v>
      </c>
      <c r="M59" s="3">
        <v>7.4</v>
      </c>
      <c r="O59" s="4">
        <v>0.55000000000000004</v>
      </c>
    </row>
    <row r="60" spans="4:15" x14ac:dyDescent="0.3">
      <c r="D60" s="2">
        <v>0.55000000000000004</v>
      </c>
      <c r="H60" s="4">
        <v>0.749999999999999</v>
      </c>
      <c r="J60" s="4">
        <v>37500</v>
      </c>
      <c r="L60" s="3">
        <v>28500</v>
      </c>
      <c r="M60" s="3">
        <v>7.5000000000000098</v>
      </c>
      <c r="O60" s="4">
        <v>0.56000000000000005</v>
      </c>
    </row>
    <row r="61" spans="4:15" x14ac:dyDescent="0.3">
      <c r="D61" s="2">
        <v>0.56000000000000005</v>
      </c>
      <c r="H61" s="4">
        <v>0.75999999999999901</v>
      </c>
      <c r="J61" s="4">
        <v>38000</v>
      </c>
      <c r="L61" s="3">
        <v>29000</v>
      </c>
      <c r="M61" s="3">
        <v>7.6</v>
      </c>
      <c r="O61" s="4">
        <v>0.56999999999999995</v>
      </c>
    </row>
    <row r="62" spans="4:15" x14ac:dyDescent="0.3">
      <c r="D62" s="2">
        <v>0.56999999999999995</v>
      </c>
      <c r="H62" s="4">
        <v>0.76999999999999902</v>
      </c>
      <c r="J62" s="4">
        <v>38500</v>
      </c>
      <c r="M62" s="3">
        <v>7.7</v>
      </c>
      <c r="O62" s="4">
        <v>0.57999999999999996</v>
      </c>
    </row>
    <row r="63" spans="4:15" x14ac:dyDescent="0.3">
      <c r="D63" s="2">
        <v>0.57999999999999996</v>
      </c>
      <c r="H63" s="4">
        <v>0.77999999999999903</v>
      </c>
      <c r="J63" s="4">
        <v>39000</v>
      </c>
      <c r="M63" s="3">
        <v>7.8000000000000096</v>
      </c>
      <c r="O63" s="4">
        <v>0.59</v>
      </c>
    </row>
    <row r="64" spans="4:15" x14ac:dyDescent="0.3">
      <c r="D64" s="2">
        <v>0.59</v>
      </c>
      <c r="H64" s="4">
        <v>0.78999999999999904</v>
      </c>
      <c r="J64" s="4">
        <v>39500</v>
      </c>
      <c r="M64" s="3">
        <v>7.9000000000000101</v>
      </c>
      <c r="O64" s="4">
        <v>0.6</v>
      </c>
    </row>
    <row r="65" spans="4:15" x14ac:dyDescent="0.3">
      <c r="D65" s="2">
        <v>0.6</v>
      </c>
      <c r="H65" s="4">
        <v>0.79999999999999905</v>
      </c>
      <c r="J65" s="4">
        <v>40000</v>
      </c>
      <c r="M65" s="3">
        <v>8.0000000000000107</v>
      </c>
      <c r="O65" s="4">
        <v>0.61</v>
      </c>
    </row>
    <row r="66" spans="4:15" x14ac:dyDescent="0.3">
      <c r="D66" s="2">
        <v>0.61</v>
      </c>
      <c r="H66" s="4">
        <v>0.80999999999999905</v>
      </c>
      <c r="J66" s="4">
        <v>40500</v>
      </c>
      <c r="M66" s="3">
        <v>8.1</v>
      </c>
      <c r="O66" s="4">
        <v>0.62</v>
      </c>
    </row>
    <row r="67" spans="4:15" x14ac:dyDescent="0.3">
      <c r="D67" s="2">
        <v>0.62</v>
      </c>
      <c r="H67" s="4">
        <v>0.81999999999999895</v>
      </c>
      <c r="J67" s="4">
        <v>41000</v>
      </c>
      <c r="M67" s="3">
        <v>8.2000000000000099</v>
      </c>
      <c r="O67" s="4">
        <v>0.63</v>
      </c>
    </row>
    <row r="68" spans="4:15" x14ac:dyDescent="0.3">
      <c r="D68" s="2">
        <v>0.63</v>
      </c>
      <c r="H68" s="4">
        <v>0.82999999999999896</v>
      </c>
      <c r="J68" s="4">
        <v>41500</v>
      </c>
      <c r="M68" s="3">
        <v>8.3000000000000096</v>
      </c>
      <c r="O68" s="4">
        <v>0.64</v>
      </c>
    </row>
    <row r="69" spans="4:15" x14ac:dyDescent="0.3">
      <c r="D69" s="2">
        <v>0.64</v>
      </c>
      <c r="H69" s="4">
        <v>0.83999999999999897</v>
      </c>
      <c r="J69" s="4">
        <v>42000</v>
      </c>
      <c r="M69" s="3">
        <v>8.4000000000000092</v>
      </c>
      <c r="O69" s="4">
        <v>0.65</v>
      </c>
    </row>
    <row r="70" spans="4:15" x14ac:dyDescent="0.3">
      <c r="D70" s="2">
        <v>0.65</v>
      </c>
      <c r="H70" s="4">
        <v>0.84999999999999898</v>
      </c>
      <c r="J70" s="4">
        <v>42500</v>
      </c>
      <c r="M70" s="3">
        <v>8.5000000000000107</v>
      </c>
      <c r="O70" s="4">
        <v>0.66</v>
      </c>
    </row>
    <row r="71" spans="4:15" x14ac:dyDescent="0.3">
      <c r="D71" s="2">
        <v>0.66</v>
      </c>
      <c r="H71" s="4">
        <v>0.85999999999999899</v>
      </c>
      <c r="J71" s="4">
        <v>43000</v>
      </c>
      <c r="M71" s="3">
        <v>8.6000000000000103</v>
      </c>
      <c r="O71" s="4">
        <v>0.67</v>
      </c>
    </row>
    <row r="72" spans="4:15" x14ac:dyDescent="0.3">
      <c r="D72" s="2">
        <v>0.67</v>
      </c>
      <c r="H72" s="4">
        <v>0.869999999999999</v>
      </c>
      <c r="J72" s="4">
        <v>43500</v>
      </c>
      <c r="M72" s="3">
        <v>8.7000000000000099</v>
      </c>
      <c r="O72" s="4">
        <v>0.68</v>
      </c>
    </row>
    <row r="73" spans="4:15" x14ac:dyDescent="0.3">
      <c r="D73" s="2">
        <v>0.68</v>
      </c>
      <c r="H73" s="4">
        <v>0.87999999999999901</v>
      </c>
      <c r="J73" s="4">
        <v>44000</v>
      </c>
      <c r="M73" s="3">
        <v>8.8000000000000096</v>
      </c>
      <c r="O73" s="4">
        <v>0.69</v>
      </c>
    </row>
    <row r="74" spans="4:15" x14ac:dyDescent="0.3">
      <c r="D74" s="2">
        <v>0.69</v>
      </c>
      <c r="H74" s="4">
        <v>0.88999999999999901</v>
      </c>
      <c r="J74" s="4">
        <v>44500</v>
      </c>
      <c r="M74" s="3">
        <v>8.9000000000000092</v>
      </c>
      <c r="O74" s="4">
        <v>0.7</v>
      </c>
    </row>
    <row r="75" spans="4:15" x14ac:dyDescent="0.3">
      <c r="D75" s="2">
        <v>0.7</v>
      </c>
      <c r="H75" s="4">
        <v>0.89999999999999902</v>
      </c>
      <c r="J75" s="4">
        <v>45000</v>
      </c>
      <c r="M75" s="3">
        <v>9.0000000000000107</v>
      </c>
      <c r="O75" s="4">
        <v>0.71</v>
      </c>
    </row>
    <row r="76" spans="4:15" x14ac:dyDescent="0.3">
      <c r="D76" s="2">
        <v>0.71</v>
      </c>
      <c r="H76" s="4">
        <v>0.90999999999999903</v>
      </c>
      <c r="J76" s="4">
        <v>45500</v>
      </c>
      <c r="M76" s="3">
        <v>9.1000000000000103</v>
      </c>
      <c r="O76" s="4">
        <v>0.72</v>
      </c>
    </row>
    <row r="77" spans="4:15" x14ac:dyDescent="0.3">
      <c r="D77" s="2">
        <v>0.72</v>
      </c>
      <c r="H77" s="4">
        <v>0.91999999999999904</v>
      </c>
      <c r="J77" s="4">
        <v>46000</v>
      </c>
      <c r="M77" s="3">
        <v>9.2000000000000099</v>
      </c>
      <c r="O77" s="4">
        <v>0.73</v>
      </c>
    </row>
    <row r="78" spans="4:15" x14ac:dyDescent="0.3">
      <c r="D78" s="2">
        <v>0.73</v>
      </c>
      <c r="H78" s="4">
        <v>0.92999999999999905</v>
      </c>
      <c r="J78" s="4">
        <v>46500</v>
      </c>
      <c r="M78" s="3">
        <v>9.3000000000000096</v>
      </c>
      <c r="O78" s="4">
        <v>0.74</v>
      </c>
    </row>
    <row r="79" spans="4:15" x14ac:dyDescent="0.3">
      <c r="D79" s="2">
        <v>0.74</v>
      </c>
      <c r="H79" s="4">
        <v>0.93999999999999895</v>
      </c>
      <c r="J79" s="4">
        <v>47000</v>
      </c>
      <c r="M79" s="3">
        <v>9.4000000000000092</v>
      </c>
      <c r="O79" s="4">
        <v>0.75</v>
      </c>
    </row>
    <row r="80" spans="4:15" x14ac:dyDescent="0.3">
      <c r="D80" s="2">
        <v>0.75</v>
      </c>
      <c r="H80" s="4">
        <v>0.94999999999999896</v>
      </c>
      <c r="J80" s="4">
        <v>47500</v>
      </c>
      <c r="M80" s="3">
        <v>9.5000000000000107</v>
      </c>
      <c r="O80" s="4">
        <v>0.76</v>
      </c>
    </row>
    <row r="81" spans="4:15" x14ac:dyDescent="0.3">
      <c r="D81" s="2">
        <v>0.76</v>
      </c>
      <c r="H81" s="4">
        <v>0.95999999999999897</v>
      </c>
      <c r="J81" s="4">
        <v>48000</v>
      </c>
      <c r="M81" s="3">
        <v>9.6000000000000103</v>
      </c>
      <c r="O81" s="4">
        <v>0.77</v>
      </c>
    </row>
    <row r="82" spans="4:15" x14ac:dyDescent="0.3">
      <c r="D82" s="2">
        <v>0.77</v>
      </c>
      <c r="H82" s="4">
        <v>0.96999999999999897</v>
      </c>
      <c r="J82" s="4">
        <v>48500</v>
      </c>
      <c r="M82" s="3">
        <v>9.7000000000000099</v>
      </c>
      <c r="O82" s="4">
        <v>0.78</v>
      </c>
    </row>
    <row r="83" spans="4:15" x14ac:dyDescent="0.3">
      <c r="D83" s="2">
        <v>0.78</v>
      </c>
      <c r="H83" s="4">
        <v>0.97999999999999798</v>
      </c>
      <c r="J83" s="4">
        <v>49000</v>
      </c>
      <c r="M83" s="3">
        <v>9.8000000000000096</v>
      </c>
      <c r="O83" s="4">
        <v>0.79</v>
      </c>
    </row>
    <row r="84" spans="4:15" x14ac:dyDescent="0.3">
      <c r="D84" s="2">
        <v>0.79</v>
      </c>
      <c r="H84" s="4">
        <v>0.98999999999999799</v>
      </c>
      <c r="J84" s="4">
        <v>49500</v>
      </c>
      <c r="M84" s="3">
        <v>9.9000000000000092</v>
      </c>
      <c r="O84" s="4">
        <v>0.8</v>
      </c>
    </row>
    <row r="85" spans="4:15" x14ac:dyDescent="0.3">
      <c r="D85" s="2">
        <v>0.8</v>
      </c>
      <c r="H85" s="4">
        <v>0.999999999999998</v>
      </c>
      <c r="J85" s="4">
        <v>50000</v>
      </c>
      <c r="M85" s="3">
        <v>10</v>
      </c>
      <c r="O85" s="4">
        <v>0.81</v>
      </c>
    </row>
    <row r="86" spans="4:15" x14ac:dyDescent="0.3">
      <c r="H86" s="4">
        <v>1.01</v>
      </c>
      <c r="J86" s="4">
        <v>50500</v>
      </c>
      <c r="M86" s="3">
        <v>10.1</v>
      </c>
      <c r="O86" s="4">
        <v>0.82</v>
      </c>
    </row>
    <row r="87" spans="4:15" x14ac:dyDescent="0.3">
      <c r="H87" s="4">
        <v>1.02</v>
      </c>
      <c r="J87" s="4">
        <v>51000</v>
      </c>
      <c r="M87" s="3">
        <v>10.199999999999999</v>
      </c>
      <c r="O87" s="4">
        <v>0.83</v>
      </c>
    </row>
    <row r="88" spans="4:15" x14ac:dyDescent="0.3">
      <c r="H88" s="4">
        <v>1.03</v>
      </c>
      <c r="J88" s="4">
        <v>51500</v>
      </c>
      <c r="M88" s="3">
        <v>10.3</v>
      </c>
      <c r="O88" s="4">
        <v>0.84</v>
      </c>
    </row>
    <row r="89" spans="4:15" x14ac:dyDescent="0.3">
      <c r="H89" s="4">
        <v>1.04</v>
      </c>
      <c r="J89" s="4">
        <v>52000</v>
      </c>
      <c r="M89" s="3">
        <v>10.4</v>
      </c>
      <c r="O89" s="4">
        <v>0.85</v>
      </c>
    </row>
    <row r="90" spans="4:15" x14ac:dyDescent="0.3">
      <c r="H90" s="4">
        <v>1.05</v>
      </c>
      <c r="J90" s="4">
        <v>52500</v>
      </c>
      <c r="M90" s="3">
        <v>10.5</v>
      </c>
      <c r="O90" s="4">
        <v>0.86</v>
      </c>
    </row>
    <row r="91" spans="4:15" x14ac:dyDescent="0.3">
      <c r="H91" s="4">
        <v>1.06</v>
      </c>
      <c r="J91" s="4">
        <v>53000</v>
      </c>
      <c r="M91" s="3">
        <v>10.6</v>
      </c>
      <c r="O91" s="4">
        <v>0.87</v>
      </c>
    </row>
    <row r="92" spans="4:15" x14ac:dyDescent="0.3">
      <c r="H92" s="4">
        <v>1.07</v>
      </c>
      <c r="J92" s="4">
        <v>53500</v>
      </c>
      <c r="M92" s="3">
        <v>10.7</v>
      </c>
      <c r="O92" s="4">
        <v>0.88</v>
      </c>
    </row>
    <row r="93" spans="4:15" x14ac:dyDescent="0.3">
      <c r="H93" s="4">
        <v>1.08</v>
      </c>
      <c r="J93" s="4">
        <v>54000</v>
      </c>
      <c r="M93" s="3">
        <v>10.8</v>
      </c>
      <c r="O93" s="4">
        <v>0.89</v>
      </c>
    </row>
    <row r="94" spans="4:15" x14ac:dyDescent="0.3">
      <c r="H94" s="4">
        <v>1.0900000000000001</v>
      </c>
      <c r="J94" s="4">
        <v>54500</v>
      </c>
      <c r="M94" s="3">
        <v>10.9</v>
      </c>
      <c r="O94" s="4">
        <v>0.9</v>
      </c>
    </row>
    <row r="95" spans="4:15" x14ac:dyDescent="0.3">
      <c r="H95" s="4">
        <v>1.1000000000000001</v>
      </c>
      <c r="J95" s="4">
        <v>55000</v>
      </c>
      <c r="M95" s="3">
        <v>11</v>
      </c>
      <c r="O95" s="4">
        <v>0.91</v>
      </c>
    </row>
    <row r="96" spans="4:15" x14ac:dyDescent="0.3">
      <c r="H96" s="4">
        <v>1.1100000000000001</v>
      </c>
      <c r="J96" s="4">
        <v>55500</v>
      </c>
      <c r="M96" s="3">
        <v>11.1</v>
      </c>
      <c r="O96" s="4">
        <v>0.92</v>
      </c>
    </row>
    <row r="97" spans="8:15" x14ac:dyDescent="0.3">
      <c r="H97" s="4">
        <v>1.1200000000000001</v>
      </c>
      <c r="J97" s="4">
        <v>56000</v>
      </c>
      <c r="M97" s="3">
        <v>11.2</v>
      </c>
      <c r="O97" s="4">
        <v>0.93</v>
      </c>
    </row>
    <row r="98" spans="8:15" x14ac:dyDescent="0.3">
      <c r="H98" s="4">
        <v>1.1299999999999999</v>
      </c>
      <c r="J98" s="4">
        <v>56500</v>
      </c>
      <c r="M98" s="3">
        <v>11.3</v>
      </c>
      <c r="O98" s="4">
        <v>0.94</v>
      </c>
    </row>
    <row r="99" spans="8:15" x14ac:dyDescent="0.3">
      <c r="H99" s="4">
        <v>1.1399999999999999</v>
      </c>
      <c r="J99" s="4">
        <v>57000</v>
      </c>
      <c r="M99" s="3">
        <v>11.4</v>
      </c>
      <c r="O99" s="4">
        <v>0.95</v>
      </c>
    </row>
    <row r="100" spans="8:15" x14ac:dyDescent="0.3">
      <c r="H100" s="4">
        <v>1.1499999999999999</v>
      </c>
      <c r="J100" s="4">
        <v>57500</v>
      </c>
      <c r="M100" s="3">
        <v>11.5</v>
      </c>
      <c r="O100" s="4">
        <v>0.96</v>
      </c>
    </row>
    <row r="101" spans="8:15" x14ac:dyDescent="0.3">
      <c r="H101" s="4">
        <v>1.1599999999999999</v>
      </c>
      <c r="J101" s="4">
        <v>58000</v>
      </c>
      <c r="M101" s="3">
        <v>11.6</v>
      </c>
      <c r="O101" s="4">
        <v>0.97</v>
      </c>
    </row>
    <row r="102" spans="8:15" x14ac:dyDescent="0.3">
      <c r="H102" s="4">
        <v>1.17</v>
      </c>
      <c r="J102" s="4">
        <v>58500</v>
      </c>
      <c r="M102" s="3">
        <v>11.7</v>
      </c>
      <c r="O102" s="4">
        <v>0.98</v>
      </c>
    </row>
    <row r="103" spans="8:15" x14ac:dyDescent="0.3">
      <c r="H103" s="4">
        <v>1.18</v>
      </c>
      <c r="J103" s="4">
        <v>59000</v>
      </c>
      <c r="M103" s="3">
        <v>11.8</v>
      </c>
      <c r="O103" s="4">
        <v>0.99</v>
      </c>
    </row>
    <row r="104" spans="8:15" x14ac:dyDescent="0.3">
      <c r="H104" s="4">
        <v>1.19</v>
      </c>
      <c r="J104" s="4">
        <v>59500</v>
      </c>
      <c r="M104" s="3">
        <v>11.9</v>
      </c>
      <c r="O104" s="4">
        <v>1</v>
      </c>
    </row>
    <row r="105" spans="8:15" x14ac:dyDescent="0.3">
      <c r="H105" s="4">
        <v>1.2</v>
      </c>
      <c r="J105" s="4">
        <v>60000</v>
      </c>
      <c r="M105" s="3">
        <v>12</v>
      </c>
      <c r="O105" s="4">
        <v>1.01</v>
      </c>
    </row>
    <row r="106" spans="8:15" x14ac:dyDescent="0.3">
      <c r="H106" s="4">
        <v>1.21</v>
      </c>
      <c r="J106" s="4">
        <v>60500</v>
      </c>
      <c r="M106" s="3">
        <v>12.1</v>
      </c>
      <c r="O106" s="4">
        <v>1.02</v>
      </c>
    </row>
    <row r="107" spans="8:15" x14ac:dyDescent="0.3">
      <c r="H107" s="4">
        <v>1.22</v>
      </c>
      <c r="J107" s="4">
        <v>61000</v>
      </c>
      <c r="M107" s="3">
        <v>12.2</v>
      </c>
      <c r="O107" s="4">
        <v>1.03</v>
      </c>
    </row>
    <row r="108" spans="8:15" x14ac:dyDescent="0.3">
      <c r="H108" s="4">
        <v>1.23</v>
      </c>
      <c r="J108" s="4">
        <v>61500</v>
      </c>
      <c r="M108" s="3">
        <v>12.3</v>
      </c>
      <c r="O108" s="4">
        <v>1.04</v>
      </c>
    </row>
    <row r="109" spans="8:15" x14ac:dyDescent="0.3">
      <c r="H109" s="4">
        <v>1.24</v>
      </c>
      <c r="J109" s="4">
        <v>62000</v>
      </c>
      <c r="M109" s="3">
        <v>12.4</v>
      </c>
      <c r="O109" s="4">
        <v>1.05</v>
      </c>
    </row>
    <row r="110" spans="8:15" x14ac:dyDescent="0.3">
      <c r="H110" s="4">
        <v>1.25</v>
      </c>
      <c r="J110" s="4">
        <v>62500</v>
      </c>
      <c r="M110" s="3">
        <v>12.5</v>
      </c>
      <c r="O110" s="4">
        <v>1.06</v>
      </c>
    </row>
    <row r="111" spans="8:15" x14ac:dyDescent="0.3">
      <c r="H111" s="4">
        <v>1.26</v>
      </c>
      <c r="J111" s="4">
        <v>63000</v>
      </c>
      <c r="M111" s="3">
        <v>12.6</v>
      </c>
      <c r="O111" s="4">
        <v>1.07</v>
      </c>
    </row>
    <row r="112" spans="8:15" x14ac:dyDescent="0.3">
      <c r="H112" s="4">
        <v>1.27</v>
      </c>
      <c r="J112" s="4">
        <v>63500</v>
      </c>
      <c r="M112" s="3">
        <v>12.7</v>
      </c>
      <c r="O112" s="4">
        <v>1.08</v>
      </c>
    </row>
    <row r="113" spans="8:15" x14ac:dyDescent="0.3">
      <c r="H113" s="4">
        <v>1.28</v>
      </c>
      <c r="J113" s="4">
        <v>64000</v>
      </c>
      <c r="M113" s="3">
        <v>12.8</v>
      </c>
      <c r="O113" s="4">
        <v>1.0900000000000001</v>
      </c>
    </row>
    <row r="114" spans="8:15" x14ac:dyDescent="0.3">
      <c r="H114" s="4">
        <v>1.29</v>
      </c>
      <c r="J114" s="4">
        <v>64500</v>
      </c>
      <c r="M114" s="3">
        <v>12.9</v>
      </c>
      <c r="O114" s="4">
        <v>1.1000000000000001</v>
      </c>
    </row>
    <row r="115" spans="8:15" x14ac:dyDescent="0.3">
      <c r="H115" s="4">
        <v>1.3</v>
      </c>
      <c r="J115" s="4">
        <v>65000</v>
      </c>
      <c r="M115" s="3">
        <v>13</v>
      </c>
      <c r="O115" s="4">
        <v>1.1100000000000001</v>
      </c>
    </row>
    <row r="116" spans="8:15" x14ac:dyDescent="0.3">
      <c r="H116" s="4">
        <v>1.31</v>
      </c>
      <c r="J116" s="4">
        <v>65500</v>
      </c>
      <c r="M116" s="3">
        <v>13.1</v>
      </c>
      <c r="O116" s="4">
        <v>1.1200000000000001</v>
      </c>
    </row>
    <row r="117" spans="8:15" x14ac:dyDescent="0.3">
      <c r="H117" s="4">
        <v>1.32</v>
      </c>
      <c r="J117" s="4">
        <v>66000</v>
      </c>
      <c r="M117" s="3">
        <v>13.2</v>
      </c>
      <c r="O117" s="4">
        <v>1.1299999999999999</v>
      </c>
    </row>
    <row r="118" spans="8:15" x14ac:dyDescent="0.3">
      <c r="H118" s="4">
        <v>1.33</v>
      </c>
      <c r="J118" s="4">
        <v>66500</v>
      </c>
      <c r="M118" s="3">
        <v>13.3</v>
      </c>
      <c r="O118" s="4">
        <v>1.1399999999999999</v>
      </c>
    </row>
    <row r="119" spans="8:15" x14ac:dyDescent="0.3">
      <c r="H119" s="4">
        <v>1.34</v>
      </c>
      <c r="J119" s="4">
        <v>67000</v>
      </c>
      <c r="M119" s="3">
        <v>13.4</v>
      </c>
      <c r="O119" s="4">
        <v>1.1499999999999999</v>
      </c>
    </row>
    <row r="120" spans="8:15" x14ac:dyDescent="0.3">
      <c r="H120" s="4">
        <v>1.35</v>
      </c>
      <c r="J120" s="4">
        <v>67500</v>
      </c>
      <c r="M120" s="3">
        <v>13.5</v>
      </c>
      <c r="O120" s="4">
        <v>1.1599999999999999</v>
      </c>
    </row>
    <row r="121" spans="8:15" x14ac:dyDescent="0.3">
      <c r="H121" s="4">
        <v>1.36</v>
      </c>
      <c r="J121" s="4">
        <v>68000</v>
      </c>
      <c r="M121" s="3">
        <v>13.6</v>
      </c>
      <c r="O121" s="4">
        <v>1.17</v>
      </c>
    </row>
    <row r="122" spans="8:15" x14ac:dyDescent="0.3">
      <c r="H122" s="4">
        <v>1.37</v>
      </c>
      <c r="J122" s="4">
        <v>68500</v>
      </c>
      <c r="M122" s="3">
        <v>13.7</v>
      </c>
      <c r="O122" s="4">
        <v>1.18</v>
      </c>
    </row>
    <row r="123" spans="8:15" x14ac:dyDescent="0.3">
      <c r="H123" s="4">
        <v>1.38</v>
      </c>
      <c r="J123" s="4">
        <v>69000</v>
      </c>
      <c r="M123" s="3">
        <v>13.8</v>
      </c>
      <c r="O123" s="4">
        <v>1.19</v>
      </c>
    </row>
    <row r="124" spans="8:15" x14ac:dyDescent="0.3">
      <c r="H124" s="4">
        <v>1.39</v>
      </c>
      <c r="J124" s="4">
        <v>69500</v>
      </c>
      <c r="M124" s="3">
        <v>13.9</v>
      </c>
      <c r="O124" s="4">
        <v>1.2</v>
      </c>
    </row>
    <row r="125" spans="8:15" x14ac:dyDescent="0.3">
      <c r="H125" s="4">
        <v>1.4</v>
      </c>
      <c r="J125" s="4">
        <v>70000</v>
      </c>
      <c r="M125" s="3">
        <v>14</v>
      </c>
      <c r="O125" s="4">
        <v>1.21</v>
      </c>
    </row>
    <row r="126" spans="8:15" x14ac:dyDescent="0.3">
      <c r="H126" s="4">
        <v>1.41</v>
      </c>
      <c r="J126" s="4">
        <v>70500</v>
      </c>
      <c r="M126" s="3">
        <v>14.1</v>
      </c>
      <c r="O126" s="4">
        <v>1.22</v>
      </c>
    </row>
    <row r="127" spans="8:15" x14ac:dyDescent="0.3">
      <c r="H127" s="4">
        <v>1.42</v>
      </c>
      <c r="J127" s="4">
        <v>71000</v>
      </c>
      <c r="M127" s="3">
        <v>14.2</v>
      </c>
      <c r="O127" s="4">
        <v>1.23</v>
      </c>
    </row>
    <row r="128" spans="8:15" x14ac:dyDescent="0.3">
      <c r="H128" s="4">
        <v>1.43</v>
      </c>
      <c r="J128" s="4">
        <v>71500</v>
      </c>
      <c r="M128" s="3">
        <v>14.3</v>
      </c>
      <c r="O128" s="4">
        <v>1.24</v>
      </c>
    </row>
    <row r="129" spans="8:15" x14ac:dyDescent="0.3">
      <c r="H129" s="4">
        <v>1.44</v>
      </c>
      <c r="J129" s="4">
        <v>72000</v>
      </c>
      <c r="M129" s="3">
        <v>14.4</v>
      </c>
      <c r="O129" s="4">
        <v>1.25</v>
      </c>
    </row>
    <row r="130" spans="8:15" x14ac:dyDescent="0.3">
      <c r="H130" s="4">
        <v>1.45</v>
      </c>
      <c r="J130" s="4">
        <v>72500</v>
      </c>
      <c r="M130" s="3">
        <v>14.5</v>
      </c>
      <c r="O130" s="4">
        <v>1.26</v>
      </c>
    </row>
    <row r="131" spans="8:15" x14ac:dyDescent="0.3">
      <c r="H131" s="4">
        <v>1.46</v>
      </c>
      <c r="J131" s="4">
        <v>73000</v>
      </c>
      <c r="M131" s="3">
        <v>14.6</v>
      </c>
      <c r="O131" s="4">
        <v>1.27</v>
      </c>
    </row>
    <row r="132" spans="8:15" x14ac:dyDescent="0.3">
      <c r="H132" s="4">
        <v>1.47</v>
      </c>
      <c r="J132" s="4">
        <v>73500</v>
      </c>
      <c r="M132" s="3">
        <v>14.7</v>
      </c>
      <c r="O132" s="4">
        <v>1.28</v>
      </c>
    </row>
    <row r="133" spans="8:15" x14ac:dyDescent="0.3">
      <c r="H133" s="4">
        <v>1.48</v>
      </c>
      <c r="J133" s="4">
        <v>74000</v>
      </c>
      <c r="M133" s="3">
        <v>14.8</v>
      </c>
      <c r="O133" s="4">
        <v>1.29</v>
      </c>
    </row>
    <row r="134" spans="8:15" x14ac:dyDescent="0.3">
      <c r="H134" s="4">
        <v>1.49</v>
      </c>
      <c r="J134" s="4">
        <v>74500</v>
      </c>
      <c r="M134" s="3">
        <v>14.9</v>
      </c>
      <c r="O134" s="4">
        <v>1.3</v>
      </c>
    </row>
    <row r="135" spans="8:15" x14ac:dyDescent="0.3">
      <c r="H135" s="4">
        <v>1.5</v>
      </c>
      <c r="J135" s="4">
        <v>75000</v>
      </c>
      <c r="M135" s="3">
        <v>15</v>
      </c>
      <c r="O135" s="4">
        <v>1.31</v>
      </c>
    </row>
    <row r="136" spans="8:15" x14ac:dyDescent="0.3">
      <c r="H136" s="4">
        <v>1.51</v>
      </c>
      <c r="J136" s="4">
        <v>75500</v>
      </c>
      <c r="O136" s="4">
        <v>1.32</v>
      </c>
    </row>
    <row r="137" spans="8:15" x14ac:dyDescent="0.3">
      <c r="H137" s="4">
        <v>1.52</v>
      </c>
      <c r="J137" s="4">
        <v>76000</v>
      </c>
      <c r="O137" s="4">
        <v>1.33</v>
      </c>
    </row>
    <row r="138" spans="8:15" x14ac:dyDescent="0.3">
      <c r="H138" s="4">
        <v>1.53</v>
      </c>
      <c r="J138" s="4">
        <v>76500</v>
      </c>
      <c r="O138" s="4">
        <v>1.34</v>
      </c>
    </row>
    <row r="139" spans="8:15" x14ac:dyDescent="0.3">
      <c r="H139" s="4">
        <v>1.54</v>
      </c>
      <c r="J139" s="4">
        <v>77000</v>
      </c>
      <c r="O139" s="4">
        <v>1.35</v>
      </c>
    </row>
    <row r="140" spans="8:15" x14ac:dyDescent="0.3">
      <c r="H140" s="4">
        <v>1.55</v>
      </c>
      <c r="J140" s="4">
        <v>77500</v>
      </c>
      <c r="O140" s="4">
        <v>1.36</v>
      </c>
    </row>
    <row r="141" spans="8:15" x14ac:dyDescent="0.3">
      <c r="H141" s="4">
        <v>1.56</v>
      </c>
      <c r="J141" s="4">
        <v>78000</v>
      </c>
      <c r="O141" s="4">
        <v>1.37</v>
      </c>
    </row>
    <row r="142" spans="8:15" x14ac:dyDescent="0.3">
      <c r="H142" s="4">
        <v>1.57</v>
      </c>
      <c r="J142" s="4">
        <v>78500</v>
      </c>
      <c r="O142" s="4">
        <v>1.38</v>
      </c>
    </row>
    <row r="143" spans="8:15" x14ac:dyDescent="0.3">
      <c r="H143" s="4">
        <v>1.58</v>
      </c>
      <c r="J143" s="4">
        <v>79000</v>
      </c>
      <c r="O143" s="4">
        <v>1.39</v>
      </c>
    </row>
    <row r="144" spans="8:15" x14ac:dyDescent="0.3">
      <c r="H144" s="4">
        <v>1.59</v>
      </c>
      <c r="J144" s="4">
        <v>79500</v>
      </c>
      <c r="O144" s="4">
        <v>1.4</v>
      </c>
    </row>
    <row r="145" spans="8:15" x14ac:dyDescent="0.3">
      <c r="H145" s="4">
        <v>1.6</v>
      </c>
      <c r="J145" s="4">
        <v>80000</v>
      </c>
      <c r="O145" s="4">
        <v>1.41</v>
      </c>
    </row>
    <row r="146" spans="8:15" x14ac:dyDescent="0.3">
      <c r="H146" s="4">
        <v>1.61</v>
      </c>
      <c r="J146" s="4">
        <v>80500</v>
      </c>
      <c r="O146" s="4">
        <v>1.42</v>
      </c>
    </row>
    <row r="147" spans="8:15" x14ac:dyDescent="0.3">
      <c r="H147" s="4">
        <v>1.62</v>
      </c>
      <c r="J147" s="4">
        <v>81000</v>
      </c>
      <c r="O147" s="4">
        <v>1.43</v>
      </c>
    </row>
    <row r="148" spans="8:15" x14ac:dyDescent="0.3">
      <c r="H148" s="4">
        <v>1.63</v>
      </c>
      <c r="J148" s="4">
        <v>81500</v>
      </c>
      <c r="O148" s="4">
        <v>1.44</v>
      </c>
    </row>
    <row r="149" spans="8:15" x14ac:dyDescent="0.3">
      <c r="H149" s="4">
        <v>1.64</v>
      </c>
      <c r="J149" s="4">
        <v>82000</v>
      </c>
      <c r="O149" s="4">
        <v>1.45</v>
      </c>
    </row>
    <row r="150" spans="8:15" x14ac:dyDescent="0.3">
      <c r="H150" s="4">
        <v>1.65</v>
      </c>
      <c r="J150" s="4">
        <v>82500</v>
      </c>
      <c r="O150" s="4">
        <v>1.46</v>
      </c>
    </row>
    <row r="151" spans="8:15" x14ac:dyDescent="0.3">
      <c r="H151" s="4">
        <v>1.66</v>
      </c>
      <c r="J151" s="4">
        <v>83000</v>
      </c>
      <c r="O151" s="4">
        <v>1.47</v>
      </c>
    </row>
    <row r="152" spans="8:15" x14ac:dyDescent="0.3">
      <c r="H152" s="4">
        <v>1.67</v>
      </c>
      <c r="J152" s="4">
        <v>83500</v>
      </c>
      <c r="O152" s="4">
        <v>1.48</v>
      </c>
    </row>
    <row r="153" spans="8:15" x14ac:dyDescent="0.3">
      <c r="H153" s="4">
        <v>1.68</v>
      </c>
      <c r="J153" s="4">
        <v>84000</v>
      </c>
      <c r="O153" s="4">
        <v>1.49</v>
      </c>
    </row>
    <row r="154" spans="8:15" x14ac:dyDescent="0.3">
      <c r="H154" s="4">
        <v>1.69</v>
      </c>
      <c r="J154" s="4">
        <v>84500</v>
      </c>
      <c r="O154" s="4">
        <v>1.5</v>
      </c>
    </row>
    <row r="155" spans="8:15" x14ac:dyDescent="0.3">
      <c r="H155" s="4">
        <v>1.7</v>
      </c>
      <c r="J155" s="4">
        <v>85000</v>
      </c>
      <c r="O155" s="4">
        <v>1.51</v>
      </c>
    </row>
    <row r="156" spans="8:15" x14ac:dyDescent="0.3">
      <c r="H156" s="4">
        <v>1.71</v>
      </c>
      <c r="J156" s="4">
        <v>85500</v>
      </c>
      <c r="O156" s="4">
        <v>1.52</v>
      </c>
    </row>
    <row r="157" spans="8:15" x14ac:dyDescent="0.3">
      <c r="H157" s="4">
        <v>1.72</v>
      </c>
      <c r="O157" s="4">
        <v>1.53</v>
      </c>
    </row>
    <row r="158" spans="8:15" x14ac:dyDescent="0.3">
      <c r="H158" s="4">
        <v>1.73</v>
      </c>
      <c r="O158" s="4">
        <v>1.54</v>
      </c>
    </row>
    <row r="159" spans="8:15" x14ac:dyDescent="0.3">
      <c r="H159" s="4">
        <v>1.74</v>
      </c>
      <c r="O159" s="4">
        <v>1.55</v>
      </c>
    </row>
    <row r="160" spans="8:15" x14ac:dyDescent="0.3">
      <c r="H160" s="4">
        <v>1.75</v>
      </c>
      <c r="O160" s="4">
        <v>1.56</v>
      </c>
    </row>
    <row r="161" spans="8:15" x14ac:dyDescent="0.3">
      <c r="H161" s="4">
        <v>1.76</v>
      </c>
      <c r="O161" s="4">
        <v>1.57</v>
      </c>
    </row>
    <row r="162" spans="8:15" x14ac:dyDescent="0.3">
      <c r="H162" s="4">
        <v>1.77</v>
      </c>
      <c r="O162" s="4">
        <v>1.58</v>
      </c>
    </row>
    <row r="163" spans="8:15" x14ac:dyDescent="0.3">
      <c r="H163" s="4">
        <v>1.78</v>
      </c>
      <c r="O163" s="4">
        <v>1.59</v>
      </c>
    </row>
    <row r="164" spans="8:15" x14ac:dyDescent="0.3">
      <c r="H164" s="4">
        <v>1.79</v>
      </c>
      <c r="O164" s="4">
        <v>1.6</v>
      </c>
    </row>
    <row r="165" spans="8:15" x14ac:dyDescent="0.3">
      <c r="H165" s="4">
        <v>1.8</v>
      </c>
      <c r="O165" s="4">
        <v>1.61</v>
      </c>
    </row>
    <row r="166" spans="8:15" x14ac:dyDescent="0.3">
      <c r="H166" s="4">
        <v>1.81</v>
      </c>
      <c r="O166" s="4">
        <v>1.62</v>
      </c>
    </row>
    <row r="167" spans="8:15" x14ac:dyDescent="0.3">
      <c r="H167" s="4">
        <v>1.82</v>
      </c>
      <c r="O167" s="4">
        <v>1.63</v>
      </c>
    </row>
    <row r="168" spans="8:15" x14ac:dyDescent="0.3">
      <c r="H168" s="4">
        <v>1.83</v>
      </c>
      <c r="O168" s="4">
        <v>1.64</v>
      </c>
    </row>
    <row r="169" spans="8:15" x14ac:dyDescent="0.3">
      <c r="H169" s="4">
        <v>1.84</v>
      </c>
      <c r="O169" s="4">
        <v>1.65</v>
      </c>
    </row>
    <row r="170" spans="8:15" x14ac:dyDescent="0.3">
      <c r="H170" s="4">
        <v>1.85</v>
      </c>
      <c r="O170" s="4">
        <v>1.66</v>
      </c>
    </row>
    <row r="171" spans="8:15" x14ac:dyDescent="0.3">
      <c r="H171" s="4">
        <v>1.86</v>
      </c>
      <c r="O171" s="4">
        <v>1.67</v>
      </c>
    </row>
    <row r="172" spans="8:15" x14ac:dyDescent="0.3">
      <c r="H172" s="4">
        <v>1.87</v>
      </c>
      <c r="O172" s="4">
        <v>1.68</v>
      </c>
    </row>
    <row r="173" spans="8:15" x14ac:dyDescent="0.3">
      <c r="H173" s="4">
        <v>1.88</v>
      </c>
      <c r="O173" s="4">
        <v>1.69</v>
      </c>
    </row>
    <row r="174" spans="8:15" x14ac:dyDescent="0.3">
      <c r="H174" s="4">
        <v>1.89</v>
      </c>
      <c r="O174" s="4">
        <v>1.7</v>
      </c>
    </row>
    <row r="175" spans="8:15" x14ac:dyDescent="0.3">
      <c r="H175" s="4">
        <v>1.9</v>
      </c>
      <c r="O175" s="4">
        <v>1.71</v>
      </c>
    </row>
    <row r="176" spans="8:15" x14ac:dyDescent="0.3">
      <c r="H176" s="4">
        <v>1.91</v>
      </c>
      <c r="O176" s="4">
        <v>1.72</v>
      </c>
    </row>
    <row r="177" spans="8:15" x14ac:dyDescent="0.3">
      <c r="H177" s="4">
        <v>1.92</v>
      </c>
      <c r="O177" s="4">
        <v>1.73</v>
      </c>
    </row>
    <row r="178" spans="8:15" x14ac:dyDescent="0.3">
      <c r="H178" s="4">
        <v>1.93</v>
      </c>
      <c r="O178" s="4">
        <v>1.74</v>
      </c>
    </row>
    <row r="179" spans="8:15" x14ac:dyDescent="0.3">
      <c r="H179" s="4">
        <v>1.94</v>
      </c>
      <c r="O179" s="4">
        <v>1.75</v>
      </c>
    </row>
    <row r="180" spans="8:15" x14ac:dyDescent="0.3">
      <c r="H180" s="4">
        <v>1.95</v>
      </c>
      <c r="O180" s="4">
        <v>1.76</v>
      </c>
    </row>
    <row r="181" spans="8:15" x14ac:dyDescent="0.3">
      <c r="H181" s="4">
        <v>1.96</v>
      </c>
      <c r="O181" s="4">
        <v>1.77</v>
      </c>
    </row>
    <row r="182" spans="8:15" x14ac:dyDescent="0.3">
      <c r="H182" s="4">
        <v>1.97</v>
      </c>
      <c r="O182" s="4">
        <v>1.78</v>
      </c>
    </row>
    <row r="183" spans="8:15" x14ac:dyDescent="0.3">
      <c r="H183" s="4">
        <v>1.98</v>
      </c>
      <c r="O183" s="4">
        <v>1.79</v>
      </c>
    </row>
    <row r="184" spans="8:15" x14ac:dyDescent="0.3">
      <c r="H184" s="4">
        <v>1.99</v>
      </c>
      <c r="O184" s="4">
        <v>1.8</v>
      </c>
    </row>
    <row r="185" spans="8:15" x14ac:dyDescent="0.3">
      <c r="H185" s="4">
        <v>2</v>
      </c>
      <c r="O185" s="4">
        <v>1.81</v>
      </c>
    </row>
    <row r="186" spans="8:15" x14ac:dyDescent="0.3">
      <c r="O186" s="4">
        <v>1.82</v>
      </c>
    </row>
    <row r="187" spans="8:15" x14ac:dyDescent="0.3">
      <c r="O187" s="4">
        <v>1.83</v>
      </c>
    </row>
    <row r="188" spans="8:15" x14ac:dyDescent="0.3">
      <c r="O188" s="4">
        <v>1.84</v>
      </c>
    </row>
    <row r="189" spans="8:15" x14ac:dyDescent="0.3">
      <c r="O189" s="4">
        <v>1.85</v>
      </c>
    </row>
    <row r="190" spans="8:15" x14ac:dyDescent="0.3">
      <c r="O190" s="4">
        <v>1.86</v>
      </c>
    </row>
    <row r="191" spans="8:15" x14ac:dyDescent="0.3">
      <c r="O191" s="4">
        <v>1.87</v>
      </c>
    </row>
    <row r="192" spans="8:15" x14ac:dyDescent="0.3">
      <c r="O192" s="4">
        <v>1.88</v>
      </c>
    </row>
    <row r="193" spans="15:15" x14ac:dyDescent="0.3">
      <c r="O193" s="4">
        <v>1.89</v>
      </c>
    </row>
    <row r="194" spans="15:15" x14ac:dyDescent="0.3">
      <c r="O194" s="4">
        <v>1.9</v>
      </c>
    </row>
    <row r="195" spans="15:15" x14ac:dyDescent="0.3">
      <c r="O195" s="4">
        <v>1.91</v>
      </c>
    </row>
    <row r="196" spans="15:15" x14ac:dyDescent="0.3">
      <c r="O196" s="4">
        <v>1.92</v>
      </c>
    </row>
    <row r="197" spans="15:15" x14ac:dyDescent="0.3">
      <c r="O197" s="4">
        <v>1.93</v>
      </c>
    </row>
    <row r="198" spans="15:15" x14ac:dyDescent="0.3">
      <c r="O198" s="4">
        <v>1.94</v>
      </c>
    </row>
    <row r="199" spans="15:15" x14ac:dyDescent="0.3">
      <c r="O199" s="4">
        <v>1.95</v>
      </c>
    </row>
    <row r="200" spans="15:15" x14ac:dyDescent="0.3">
      <c r="O200" s="4">
        <v>1.96</v>
      </c>
    </row>
    <row r="201" spans="15:15" x14ac:dyDescent="0.3">
      <c r="O201" s="4">
        <v>1.97</v>
      </c>
    </row>
    <row r="202" spans="15:15" x14ac:dyDescent="0.3">
      <c r="O202" s="4">
        <v>1.98</v>
      </c>
    </row>
    <row r="203" spans="15:15" x14ac:dyDescent="0.3">
      <c r="O203" s="4">
        <v>1.99</v>
      </c>
    </row>
    <row r="204" spans="15:15" x14ac:dyDescent="0.3">
      <c r="O204" s="4">
        <v>2</v>
      </c>
    </row>
    <row r="205" spans="15:15" x14ac:dyDescent="0.3">
      <c r="O205" s="4">
        <v>2.0099999999999998</v>
      </c>
    </row>
    <row r="206" spans="15:15" x14ac:dyDescent="0.3">
      <c r="O206" s="4">
        <v>2.02</v>
      </c>
    </row>
    <row r="207" spans="15:15" x14ac:dyDescent="0.3">
      <c r="O207" s="4">
        <v>2.0299999999999998</v>
      </c>
    </row>
    <row r="208" spans="15:15" x14ac:dyDescent="0.3">
      <c r="O208" s="4">
        <v>2.04</v>
      </c>
    </row>
    <row r="209" spans="15:15" x14ac:dyDescent="0.3">
      <c r="O209" s="4">
        <v>2.0499999999999998</v>
      </c>
    </row>
    <row r="210" spans="15:15" x14ac:dyDescent="0.3">
      <c r="O210" s="4">
        <v>2.06</v>
      </c>
    </row>
    <row r="211" spans="15:15" x14ac:dyDescent="0.3">
      <c r="O211" s="4">
        <v>2.0699999999999998</v>
      </c>
    </row>
    <row r="212" spans="15:15" x14ac:dyDescent="0.3">
      <c r="O212" s="4">
        <v>2.08</v>
      </c>
    </row>
    <row r="213" spans="15:15" x14ac:dyDescent="0.3">
      <c r="O213" s="4">
        <v>2.09</v>
      </c>
    </row>
    <row r="214" spans="15:15" x14ac:dyDescent="0.3">
      <c r="O214" s="4">
        <v>2.1</v>
      </c>
    </row>
    <row r="215" spans="15:15" x14ac:dyDescent="0.3">
      <c r="O215" s="4">
        <v>2.11</v>
      </c>
    </row>
    <row r="216" spans="15:15" x14ac:dyDescent="0.3">
      <c r="O216" s="4">
        <v>2.12</v>
      </c>
    </row>
    <row r="217" spans="15:15" x14ac:dyDescent="0.3">
      <c r="O217" s="4">
        <v>2.13</v>
      </c>
    </row>
    <row r="218" spans="15:15" x14ac:dyDescent="0.3">
      <c r="O218" s="4">
        <v>2.14</v>
      </c>
    </row>
    <row r="219" spans="15:15" x14ac:dyDescent="0.3">
      <c r="O219" s="4">
        <v>2.15</v>
      </c>
    </row>
    <row r="220" spans="15:15" x14ac:dyDescent="0.3">
      <c r="O220" s="4">
        <v>2.16</v>
      </c>
    </row>
    <row r="221" spans="15:15" x14ac:dyDescent="0.3">
      <c r="O221" s="4">
        <v>2.17</v>
      </c>
    </row>
    <row r="222" spans="15:15" x14ac:dyDescent="0.3">
      <c r="O222" s="4">
        <v>2.1800000000000002</v>
      </c>
    </row>
    <row r="223" spans="15:15" x14ac:dyDescent="0.3">
      <c r="O223" s="4">
        <v>2.19</v>
      </c>
    </row>
    <row r="224" spans="15:15" x14ac:dyDescent="0.3">
      <c r="O224" s="4">
        <v>2.2000000000000002</v>
      </c>
    </row>
    <row r="225" spans="15:15" x14ac:dyDescent="0.3">
      <c r="O225" s="4">
        <v>2.21</v>
      </c>
    </row>
    <row r="226" spans="15:15" x14ac:dyDescent="0.3">
      <c r="O226" s="4">
        <v>2.2200000000000002</v>
      </c>
    </row>
    <row r="227" spans="15:15" x14ac:dyDescent="0.3">
      <c r="O227" s="4">
        <v>2.23</v>
      </c>
    </row>
    <row r="228" spans="15:15" x14ac:dyDescent="0.3">
      <c r="O228" s="4">
        <v>2.2400000000000002</v>
      </c>
    </row>
    <row r="229" spans="15:15" x14ac:dyDescent="0.3">
      <c r="O229" s="4">
        <v>2.25</v>
      </c>
    </row>
    <row r="230" spans="15:15" x14ac:dyDescent="0.3">
      <c r="O230" s="4">
        <v>2.2599999999999998</v>
      </c>
    </row>
    <row r="231" spans="15:15" x14ac:dyDescent="0.3">
      <c r="O231" s="4">
        <v>2.27</v>
      </c>
    </row>
    <row r="232" spans="15:15" x14ac:dyDescent="0.3">
      <c r="O232" s="4">
        <v>2.2799999999999998</v>
      </c>
    </row>
    <row r="233" spans="15:15" x14ac:dyDescent="0.3">
      <c r="O233" s="4">
        <v>2.29</v>
      </c>
    </row>
    <row r="234" spans="15:15" x14ac:dyDescent="0.3">
      <c r="O234" s="4">
        <v>2.2999999999999998</v>
      </c>
    </row>
    <row r="235" spans="15:15" x14ac:dyDescent="0.3">
      <c r="O235" s="4">
        <v>2.31</v>
      </c>
    </row>
    <row r="236" spans="15:15" x14ac:dyDescent="0.3">
      <c r="O236" s="4">
        <v>2.3199999999999998</v>
      </c>
    </row>
    <row r="237" spans="15:15" x14ac:dyDescent="0.3">
      <c r="O237" s="4">
        <v>2.33</v>
      </c>
    </row>
    <row r="238" spans="15:15" x14ac:dyDescent="0.3">
      <c r="O238" s="4">
        <v>2.34</v>
      </c>
    </row>
    <row r="239" spans="15:15" x14ac:dyDescent="0.3">
      <c r="O239" s="4">
        <v>2.35</v>
      </c>
    </row>
    <row r="240" spans="15:15" x14ac:dyDescent="0.3">
      <c r="O240" s="4">
        <v>2.36</v>
      </c>
    </row>
    <row r="241" spans="15:15" x14ac:dyDescent="0.3">
      <c r="O241" s="4">
        <v>2.37</v>
      </c>
    </row>
    <row r="242" spans="15:15" x14ac:dyDescent="0.3">
      <c r="O242" s="4">
        <v>2.38</v>
      </c>
    </row>
    <row r="243" spans="15:15" x14ac:dyDescent="0.3">
      <c r="O243" s="4">
        <v>2.39</v>
      </c>
    </row>
    <row r="244" spans="15:15" x14ac:dyDescent="0.3">
      <c r="O244" s="4">
        <v>2.4</v>
      </c>
    </row>
    <row r="245" spans="15:15" x14ac:dyDescent="0.3">
      <c r="O245" s="4">
        <v>2.41</v>
      </c>
    </row>
    <row r="246" spans="15:15" x14ac:dyDescent="0.3">
      <c r="O246" s="4">
        <v>2.42</v>
      </c>
    </row>
    <row r="247" spans="15:15" x14ac:dyDescent="0.3">
      <c r="O247" s="4">
        <v>2.4300000000000002</v>
      </c>
    </row>
    <row r="248" spans="15:15" x14ac:dyDescent="0.3">
      <c r="O248" s="4">
        <v>2.44</v>
      </c>
    </row>
    <row r="249" spans="15:15" x14ac:dyDescent="0.3">
      <c r="O249" s="4">
        <v>2.4500000000000002</v>
      </c>
    </row>
    <row r="250" spans="15:15" x14ac:dyDescent="0.3">
      <c r="O250" s="4">
        <v>2.46</v>
      </c>
    </row>
    <row r="251" spans="15:15" x14ac:dyDescent="0.3">
      <c r="O251" s="4">
        <v>2.4700000000000002</v>
      </c>
    </row>
    <row r="252" spans="15:15" x14ac:dyDescent="0.3">
      <c r="O252" s="4">
        <v>2.48</v>
      </c>
    </row>
    <row r="253" spans="15:15" x14ac:dyDescent="0.3">
      <c r="O253" s="4">
        <v>2.4900000000000002</v>
      </c>
    </row>
    <row r="254" spans="15:15" x14ac:dyDescent="0.3">
      <c r="O254" s="4">
        <v>2.5</v>
      </c>
    </row>
  </sheetData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Arkusz1</vt:lpstr>
      <vt:lpstr>Arkusz2</vt:lpstr>
      <vt:lpstr>Kalkulator</vt:lpstr>
      <vt:lpstr>Test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Jurand Izdebski</dc:creator>
  <cp:keywords/>
  <dc:description/>
  <cp:lastModifiedBy>Jurand Izdebski</cp:lastModifiedBy>
  <cp:revision/>
  <dcterms:created xsi:type="dcterms:W3CDTF">2023-05-06T11:52:14Z</dcterms:created>
  <dcterms:modified xsi:type="dcterms:W3CDTF">2024-04-07T16:19:16Z</dcterms:modified>
  <cp:category/>
  <cp:contentStatus/>
</cp:coreProperties>
</file>